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firstSheet="2" activeTab="6"/>
  </bookViews>
  <sheets>
    <sheet name="załżcznik nr 1" sheetId="1" r:id="rId1"/>
    <sheet name="załącznik nr 2" sheetId="2" r:id="rId2"/>
    <sheet name="załacznik nr 3" sheetId="3" r:id="rId3"/>
    <sheet name="załącznik nr 4" sheetId="4" r:id="rId4"/>
    <sheet name="załacznik nr 5" sheetId="5" r:id="rId5"/>
    <sheet name="załącznik nr 6" sheetId="6" r:id="rId6"/>
    <sheet name="załacznik nr 7" sheetId="7" r:id="rId7"/>
  </sheets>
  <externalReferences>
    <externalReference r:id="rId10"/>
  </externalReferences>
  <definedNames/>
  <calcPr fullCalcOnLoad="1"/>
</workbook>
</file>

<file path=xl/sharedStrings.xml><?xml version="1.0" encoding="utf-8"?>
<sst xmlns="http://schemas.openxmlformats.org/spreadsheetml/2006/main" count="560" uniqueCount="303">
  <si>
    <t xml:space="preserve">DOTACJA PODMIOTOWA I INWESTYCYJNA Z BUDŻETU DLA INSTYTUCJI KULTURY - BIBLIOTEKI </t>
  </si>
  <si>
    <t>LP</t>
  </si>
  <si>
    <t>TREŚĆ</t>
  </si>
  <si>
    <t>KWOTA</t>
  </si>
  <si>
    <t>1.</t>
  </si>
  <si>
    <t>WYNAGRODZENIA I POCHODNE</t>
  </si>
  <si>
    <t>2.</t>
  </si>
  <si>
    <t>ZAKUP MATERIAŁÓW I WYPOSAŻENIA</t>
  </si>
  <si>
    <t>3.</t>
  </si>
  <si>
    <t>ZAKUP POMOCY NAUKOWYCH I DYDAKTYCZNYCH</t>
  </si>
  <si>
    <t>4.</t>
  </si>
  <si>
    <t>ZAKUP USŁUG REMONTOWYCH I POZOSTAŁYCH</t>
  </si>
  <si>
    <t>5.</t>
  </si>
  <si>
    <t>USŁUGI TELEKOMUNIKACYJNE I POCZTOWE</t>
  </si>
  <si>
    <t>6.</t>
  </si>
  <si>
    <t>ZAKUP ENERGII</t>
  </si>
  <si>
    <t>7.</t>
  </si>
  <si>
    <t>PODRÓŻE SŁUŻBOWE KRAJOWE</t>
  </si>
  <si>
    <t>8.</t>
  </si>
  <si>
    <t>ODPIS NA ZAKŁADOWY FUNDUSZ ŚWIADCZEŃ SOCJALNYCH</t>
  </si>
  <si>
    <t>9.</t>
  </si>
  <si>
    <t>PODATEK OD NIERUCHOMOŚCI</t>
  </si>
  <si>
    <t>RAZEM</t>
  </si>
  <si>
    <t>WYKONANIE DOKUMENTACJI TECHNICZNEJ BUDOWY PUNKTU BIBLIOTECZNEGO Z ZAPLECZEM SZKOLENIOWO - WARSZTATOWYM</t>
  </si>
  <si>
    <t>Załącznik Nr 4</t>
  </si>
  <si>
    <t>D O C H O D Y    I     W Y D A T K I</t>
  </si>
  <si>
    <t>związane z realizacją zadań zleconych</t>
  </si>
  <si>
    <t>w zł.</t>
  </si>
  <si>
    <t>Dział</t>
  </si>
  <si>
    <t>Rozdział</t>
  </si>
  <si>
    <t>Wyszczególnienie</t>
  </si>
  <si>
    <t>§</t>
  </si>
  <si>
    <t>Dochody</t>
  </si>
  <si>
    <t>Wydatki</t>
  </si>
  <si>
    <t>Ogółem</t>
  </si>
  <si>
    <t>Wynagrodzenia</t>
  </si>
  <si>
    <t>Pochodne</t>
  </si>
  <si>
    <t>Zasiłki</t>
  </si>
  <si>
    <t>Pozostałe</t>
  </si>
  <si>
    <t>Urząd Wojewódzki</t>
  </si>
  <si>
    <t>Urzędy Naczelnych Organów Władzy</t>
  </si>
  <si>
    <t>Pozostałe wydatki obronne</t>
  </si>
  <si>
    <t>Obrona Cywilna</t>
  </si>
  <si>
    <t>Świadczenia rodzinne oraz składki na ubezp.em.rent.z ubezp. Społ.</t>
  </si>
  <si>
    <t>85213</t>
  </si>
  <si>
    <t>Składki na ubezpieczenie zdrowotne</t>
  </si>
  <si>
    <t>85214</t>
  </si>
  <si>
    <t>Zasiłki i pomoc w naturze oraz składki na ubezpieczenia społeczne</t>
  </si>
  <si>
    <t>O G Ó Ł E M:</t>
  </si>
  <si>
    <t>DOCHODY Z ZAKRESU ADMINISTRACJI RZĄDOWEJ 750</t>
  </si>
  <si>
    <t xml:space="preserve">75011 Administracja państwowa       § 0690 </t>
  </si>
  <si>
    <t>§ 2360</t>
  </si>
  <si>
    <t>85212 Pomoc społeczna    § 0970</t>
  </si>
  <si>
    <t>PLAN PRZYCHODÓW I WYDATKÓW</t>
  </si>
  <si>
    <t>Gminnego Zakładu Gospodarki Komunalnej i Mieszkaniowej w Chojnowie                   na rok 2008</t>
  </si>
  <si>
    <t>Plan przychodów na rok 2008</t>
  </si>
  <si>
    <t>Stan środków na początek roku</t>
  </si>
  <si>
    <t>§ 2650</t>
  </si>
  <si>
    <t>Dotacja przedmiotowa z budżetu Gminy na zadania bieżące (netto)*</t>
  </si>
  <si>
    <t>§ 0830</t>
  </si>
  <si>
    <t>Wpływy z usług</t>
  </si>
  <si>
    <t>Pozostałe przychody</t>
  </si>
  <si>
    <t>Plan wydatków na rok 2008</t>
  </si>
  <si>
    <t>§ 3020</t>
  </si>
  <si>
    <t>Wydatki osobowe niezaliczone do wynagrodzeń</t>
  </si>
  <si>
    <t>§ 4010</t>
  </si>
  <si>
    <t>Wynagrodzenia osobowe pracowników</t>
  </si>
  <si>
    <t>§ 4040</t>
  </si>
  <si>
    <t>Dodatkowe wynagrodzenie roczne</t>
  </si>
  <si>
    <t>§ 4110</t>
  </si>
  <si>
    <t>Składki na ubezpieczenia społeczne</t>
  </si>
  <si>
    <t>§ 4120</t>
  </si>
  <si>
    <t>Składki na Fundusz Pracy</t>
  </si>
  <si>
    <t>§ 4170</t>
  </si>
  <si>
    <t>Wynagrodzenia bezosobowe</t>
  </si>
  <si>
    <t>§ 4210</t>
  </si>
  <si>
    <t>Zakup materiałów i wyposażenia.</t>
  </si>
  <si>
    <t>§ 4260</t>
  </si>
  <si>
    <t>Zakup energii</t>
  </si>
  <si>
    <t>§ 4270</t>
  </si>
  <si>
    <t>Zakup usług remontowych.</t>
  </si>
  <si>
    <t>§ 4280</t>
  </si>
  <si>
    <t>Zakup usług zdrowotnych</t>
  </si>
  <si>
    <t>§ 4300</t>
  </si>
  <si>
    <t>Zakup usług pozostałych</t>
  </si>
  <si>
    <t>§ 4350</t>
  </si>
  <si>
    <t>Zakup usług dostępu do sieci Internet</t>
  </si>
  <si>
    <t>§ 4360</t>
  </si>
  <si>
    <t>Opłaty z tytułu zakupu usług telekomunikacyjnych telefonii komórkowej.</t>
  </si>
  <si>
    <t>§ 4370</t>
  </si>
  <si>
    <t>Opłaty z tytułu zakupu usług telekomunikacyjnych telefonii stacjonarnej.</t>
  </si>
  <si>
    <t>§ 4390</t>
  </si>
  <si>
    <t>Zakup usług obejmujących wykonanie ekspertyz, analiz i opinii</t>
  </si>
  <si>
    <t>§ 4410</t>
  </si>
  <si>
    <t>Podróże służbowe krajowe</t>
  </si>
  <si>
    <t>§ 4430</t>
  </si>
  <si>
    <t>Różne opłaty i składki</t>
  </si>
  <si>
    <t>§ 4440</t>
  </si>
  <si>
    <t>Odpisy na zakładowy fundusz świadczeń socjalnych</t>
  </si>
  <si>
    <t>§ 4460</t>
  </si>
  <si>
    <t>Podatek dochodowy od osób prawnych</t>
  </si>
  <si>
    <t>§ 4480</t>
  </si>
  <si>
    <t>Podatek od nieruchomości</t>
  </si>
  <si>
    <t>§ 4520</t>
  </si>
  <si>
    <t>Opłaty na rzecz budżetu jednostek samorządu terytorialnego</t>
  </si>
  <si>
    <t>§ 4530</t>
  </si>
  <si>
    <t>Podatek od towarów i usług (VAT)</t>
  </si>
  <si>
    <t>§ 4700</t>
  </si>
  <si>
    <t>Szkolenie pracowników niebędących członkami korpusu służby cywilnej</t>
  </si>
  <si>
    <t>§ 4740</t>
  </si>
  <si>
    <t>Zakup materiałów papierniczych do sprzętu drukarskiego i urządzeń kserograficznych</t>
  </si>
  <si>
    <t>§ 4750</t>
  </si>
  <si>
    <t>Zakup akcesoriów komputerowych</t>
  </si>
  <si>
    <t>Pozostałe wydatki (stanowiące koszty)</t>
  </si>
  <si>
    <t>Stan środków na koniec roku</t>
  </si>
  <si>
    <r>
      <t xml:space="preserve">* Dotacja brutto przyznana przez Gminę </t>
    </r>
    <r>
      <rPr>
        <b/>
        <sz val="10"/>
        <rFont val="Arial"/>
        <family val="2"/>
      </rPr>
      <t>197.800,00</t>
    </r>
  </si>
  <si>
    <t>010</t>
  </si>
  <si>
    <t>01095</t>
  </si>
  <si>
    <t>Pozostała działalność</t>
  </si>
  <si>
    <t>Rolnictwo i łowiectwo</t>
  </si>
  <si>
    <t>ROLNICTWO I ŁOWIECTWO</t>
  </si>
  <si>
    <t>Paragraf</t>
  </si>
  <si>
    <t>Treść</t>
  </si>
  <si>
    <t>Zmniejszenia</t>
  </si>
  <si>
    <t>Zwiększenia</t>
  </si>
  <si>
    <t>Infrastruktura wodociągowa i sanitacyjna wsi</t>
  </si>
  <si>
    <t>Wpływy z różnych dochodów</t>
  </si>
  <si>
    <t>Gospodarka mieszkaniowa</t>
  </si>
  <si>
    <t>Gospodarka gruntami i nieruchomościami</t>
  </si>
  <si>
    <t>Wpływy z różnych opłat</t>
  </si>
  <si>
    <t>Administracja publiczna</t>
  </si>
  <si>
    <t>Urzędy gmin (miast i miast na prawach powiatu)</t>
  </si>
  <si>
    <t>Podatek rolny</t>
  </si>
  <si>
    <t>Podatek od środków transportowych</t>
  </si>
  <si>
    <t>Odsetki od nieterminowych wpłat z tytułu podatków i opłat</t>
  </si>
  <si>
    <t>Wpływy z różnych rozliczeń</t>
  </si>
  <si>
    <t>Pomoc społeczna</t>
  </si>
  <si>
    <t>Gospodarka komunalna i ochrona środowiska</t>
  </si>
  <si>
    <t>Oczyszczanie miast i wsi</t>
  </si>
  <si>
    <t>Załącznik Nr 1 do Uchwały Rady Gminy Chojnów</t>
  </si>
  <si>
    <t>DOCHODY</t>
  </si>
  <si>
    <t>Wpłaty z tytułu odpłatnego nabycia prawa własności oraz prawa użytkowania wieczystego nieruchomości</t>
  </si>
  <si>
    <t>Dochody od osób prawnych, od osób fizycznych i od innych jednostek nieposiadających osobowości prawnej oraz wydatki związane z ich poborem</t>
  </si>
  <si>
    <t>Wpływy z podatku rolnego, podatku leśnego, podatku od czynności cywilnoprawnych, podatków i opłat lokalnych od osób prawnych i innych jednostek organizacyjnych</t>
  </si>
  <si>
    <t>Wpływy z podatku rolnego, podatku leśnego, podatku od spadków i darowizn, podatku od czynności cywilnoprawnych oraz podatków i opłat lokalnych od osób fizycznych</t>
  </si>
  <si>
    <t>Wpływy z innych lokalnych opłat pobieranych przez jednostki samorządu terytorialnego na podstawie odrębnych ustaw</t>
  </si>
  <si>
    <t>Świadczenia rodzinne, zaliczka alimentacyjna oraz składki na ubezpieczenia emerytalne i rentowe z ubezpieczenia społecznego</t>
  </si>
  <si>
    <t>Dochody jednostek samorządu terytorialnego związane z realizacją zadań z zakresu administracji rządowej  oraz innych zadań zleconych ustawami</t>
  </si>
  <si>
    <t>Dotacje otrzymane z funduszy celowych na finansowanie lub dofinansowanie kosztów realizacji inwestycji i zakupów inwestycyjnych jednostek sektora finansów publicznych</t>
  </si>
  <si>
    <t>Razem</t>
  </si>
  <si>
    <t>Przychody z zaciągniętych pożyczek i kredytów na rynku krajowym</t>
  </si>
  <si>
    <t>Wydatki inwestycyjne jednostek budżetowych</t>
  </si>
  <si>
    <t>Transport i łączność</t>
  </si>
  <si>
    <t>Drogi publiczne gminne</t>
  </si>
  <si>
    <t>Zakup materiałów i wyposażenia</t>
  </si>
  <si>
    <t>Zakup usług remontowych</t>
  </si>
  <si>
    <t>Wydatki osobowe niezaliczone do wynagrodzeń (bez</t>
  </si>
  <si>
    <t>nagród)</t>
  </si>
  <si>
    <t>Działalność usługowa</t>
  </si>
  <si>
    <t>Plany zagospodarowania przestrzennego</t>
  </si>
  <si>
    <t>Cmentarze</t>
  </si>
  <si>
    <t>Bezpieczeństwo publiczne i ochrona przeciwpożarowa</t>
  </si>
  <si>
    <t>Ochotnicze straże pożarne</t>
  </si>
  <si>
    <t>Różne rozliczenia</t>
  </si>
  <si>
    <t>Rezerwy ogólne i celowe</t>
  </si>
  <si>
    <t>Rezerwy</t>
  </si>
  <si>
    <t>Oświata i wychowanie</t>
  </si>
  <si>
    <t>Szkoły podstawowe</t>
  </si>
  <si>
    <t>Oddziały przedszkolne w szkołach podstawowych</t>
  </si>
  <si>
    <t>Gimnazja</t>
  </si>
  <si>
    <t>Ochrona zdrowia</t>
  </si>
  <si>
    <t>Zwalczanie narkomanii</t>
  </si>
  <si>
    <t>Przeciwdziałanie alkoholizmowi</t>
  </si>
  <si>
    <t>Zakup pomocy naukowych, dydaktycznych i książek</t>
  </si>
  <si>
    <t>Koszty postępowania sądowego i prokuratorskiego</t>
  </si>
  <si>
    <t>Domy pomocy społecznej</t>
  </si>
  <si>
    <t>Świadczenia społeczne</t>
  </si>
  <si>
    <t>Usługi opiekuńcze i specjalistyczne usługi opiekuńcze</t>
  </si>
  <si>
    <t>Załącznik Nr 2 do Uchwały Rady Gminy Chojnów</t>
  </si>
  <si>
    <t>WYDATKI</t>
  </si>
  <si>
    <t>Wydatki osobowe niezaliczone do wynagrodzeń (bez nagród)</t>
  </si>
  <si>
    <t>Dotacje celowe przekazane gminie na inwestycje i zakupy inwestycyjne realizowane na podstawie porozumień (umów) między jednostkami samorządu terytorialnego</t>
  </si>
  <si>
    <t>Zakup akcesoriów komputerowych, w tym programów i licencji</t>
  </si>
  <si>
    <t>Dotacje celowe przekazane gminie na zadania bieżące realizowane na podstawie porozumień (umów) między jednostkami samorządu terytorialnego</t>
  </si>
  <si>
    <t>PLAN ZADAŃ INWESTYCYJNYCH NA ROK 2008</t>
  </si>
  <si>
    <t>Nazwa inwestycji</t>
  </si>
  <si>
    <t>Wartość kosztorysowa</t>
  </si>
  <si>
    <t>Środki własne</t>
  </si>
  <si>
    <t>Zob. z odr.ter. płatności</t>
  </si>
  <si>
    <t xml:space="preserve">Pożyczki, kredyty długoterm. </t>
  </si>
  <si>
    <t>Dotacje WFOŚiGW, ZPORR, MGiP i inne</t>
  </si>
  <si>
    <t>Wydatki do poniesienia w roku budż.</t>
  </si>
  <si>
    <t>01010</t>
  </si>
  <si>
    <t>6050</t>
  </si>
  <si>
    <t>Wodociąg Goliszów.</t>
  </si>
  <si>
    <t>Wodociąg Goliszów - wykonaie przyłacza do budynku nr 49</t>
  </si>
  <si>
    <t>Budowa wodociągu zbiorowego dla wsi Dzwonów, Strupice Etap II</t>
  </si>
  <si>
    <t>Budowa wodociągu zbiorowego we wsi Budziwojów etap I</t>
  </si>
  <si>
    <t>Budowa SUW Okmiany II etap 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</si>
  <si>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</si>
  <si>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</si>
  <si>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kanalizacji sanitarnej grawitacyjno - tłocznej wraz z modernizacją oczyszczalni dla wsi Okmiany gmina Chojnów</t>
  </si>
  <si>
    <t>Wykonanie dokumentacji technicznej i wykonawczej budowy sieci kanalizacji sanitarnej dla wsi Budziwojów i Gołaczów Etap I oraz budowy sieci wodno - kanalizacyjnej dla wsi Gołocin i Pawlikowice etap II</t>
  </si>
  <si>
    <t>6060</t>
  </si>
  <si>
    <t>Zakup gruntów we wsi Okmiany</t>
  </si>
  <si>
    <t>Zakup gruntów we wsi Krzywa</t>
  </si>
  <si>
    <t>600</t>
  </si>
  <si>
    <t>60016</t>
  </si>
  <si>
    <t>Wykonanie dokumentacji remontu drogi gminnej do miejscowości Dobroszów</t>
  </si>
  <si>
    <t>6059</t>
  </si>
  <si>
    <t xml:space="preserve">Budowa drogi na terenie przeznaczonym pod rozwój gospodarczy (TAG) w Okmianach </t>
  </si>
  <si>
    <t>Budowa chodnika w miejscowości Okmiany – „Bezpieczny uczeń - bezpieczny  mieszkaniec”</t>
  </si>
  <si>
    <t>Budowa drogi w Niedźwiedzicach</t>
  </si>
  <si>
    <t>Remont drogi gminnej w miejscowości Krzywa</t>
  </si>
  <si>
    <t>Zakup wiat przystankowych</t>
  </si>
  <si>
    <t>700</t>
  </si>
  <si>
    <t>70005</t>
  </si>
  <si>
    <t>Zakup  gruntów  ANR</t>
  </si>
  <si>
    <t>70095</t>
  </si>
  <si>
    <t>Budowa świetlicy  wiejskiej  w  miejscowości   Pawlikowice.</t>
  </si>
  <si>
    <t>Rozbudowa świetlicy wiejskiej w Zamienicach</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</si>
  <si>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</si>
  <si>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</si>
  <si>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</si>
  <si>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</si>
  <si>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</si>
  <si>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</si>
  <si>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</si>
  <si>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Zakup kosiarki samojezdnej na potrzeby Urzędu Gminy</t>
  </si>
  <si>
    <t>754</t>
  </si>
  <si>
    <t>75411</t>
  </si>
  <si>
    <t>6220</t>
  </si>
  <si>
    <t>Dotacja celowa na dofinansowanie zakupu inwestycyjnego - zestawu do badania masek aparatów ochrony dróg oddechowych dla Jednostki Ratowniczo-Gaśniczej w  Chojnowie.</t>
  </si>
  <si>
    <t>75412</t>
  </si>
  <si>
    <t>Przebudowa budynku gospodarczego na garaż remizy OSP w Krzywej.</t>
  </si>
  <si>
    <t>Rozbudowa garażu dla OSP Jaroszówka</t>
  </si>
  <si>
    <t>801</t>
  </si>
  <si>
    <t>80101</t>
  </si>
  <si>
    <t>Budowa sali sportowej przy Szkole Podstawowej w  Krzywej 52</t>
  </si>
  <si>
    <t>900</t>
  </si>
  <si>
    <t>90003</t>
  </si>
  <si>
    <t>Montaż piezometrów wraz z monitoringiem wysypisk w Krzywej i Grobli</t>
  </si>
  <si>
    <t>921</t>
  </si>
  <si>
    <t>92108</t>
  </si>
  <si>
    <t>Zakup elementów stroju dla zespołu folklorystycznego "Słowiki" ze wsi Stary Łom</t>
  </si>
  <si>
    <t>92116</t>
  </si>
  <si>
    <t>Dotacja na wykonanie dokumentacji technicznej budowy punktu bibliotecznego z zapleczem szkoleniowo - warsztatowym we wsi Witków.</t>
  </si>
  <si>
    <t>926</t>
  </si>
  <si>
    <t>92695</t>
  </si>
  <si>
    <t>Wykonanie przyłączy do boiska sportowego we wsi Konradówka</t>
  </si>
  <si>
    <t>Wyposażenie boiska sportowego w zaplecze kontenerowe socjalne we wsi Konradówka</t>
  </si>
  <si>
    <t>*</t>
  </si>
  <si>
    <t>Załacznik nr 14 do Uchwały Nr XV/99/2007</t>
  </si>
  <si>
    <t xml:space="preserve">Rady Gminy w Chojnowie </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</si>
  <si>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</si>
  <si>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</si>
  <si>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</si>
  <si>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</si>
  <si>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</si>
  <si>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</si>
  <si>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</si>
  <si>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</si>
  <si>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</si>
  <si>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</si>
  <si>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</si>
  <si>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wodociągu zbiorowego dla wsi Dzwonów - Strupice Etap II</t>
  </si>
  <si>
    <t>x</t>
  </si>
  <si>
    <t>Budowa SUW Okmiany etap II</t>
  </si>
  <si>
    <t>DROGI</t>
  </si>
  <si>
    <t>Remont drogi gminnej w Niedźwiedzicach</t>
  </si>
  <si>
    <t>Rremont drogi gminnej do miejscowości Dobroszów</t>
  </si>
  <si>
    <t>Remont drogi gminnej we wsi Michów</t>
  </si>
  <si>
    <t>Wykonanie dokumentacji technicznej budowy drogi gminnej Kolonia - Biała</t>
  </si>
  <si>
    <t>Wykonanie dokumentacji technicznej przebudowy mostu na rzece Czarna Woda w Rokitkach</t>
  </si>
  <si>
    <t>BUDOWNICTWO</t>
  </si>
  <si>
    <t>Budowa dwóch socjalnych budynków mieszkalnych 12-to rodzinnych wraz z przyłączami: wody, kanalizacji sanitarnej i energii elektrycznej - wykonanie dwóch segmentów</t>
  </si>
  <si>
    <t>KANALIZACJA</t>
  </si>
  <si>
    <t xml:space="preserve">Budowa sieci kanalizacji sanitarnej  dla wsi Zamienice Etap I, Rokitki Etap II, Czernikowice -Jaroszówka Etap III, Biała Etap IV, wraz z oczyszczalnią ścieków w Zamienicach Etap V </t>
  </si>
  <si>
    <t xml:space="preserve">Budowa sieci kanalizacji sanitarnej  dla wsi Zamienice Etap I, Rokitki Etap II, Czernikowice - Jaroszówka Etap III, Biała Etap IV, wraz z oczyszczalnią ścieków w Zamienicach Etap V </t>
  </si>
  <si>
    <t>Wykonanie dokumentacji technicznej budowy kanalizacji sanitarnej dla wsi Jerzmanowice etap I, Witków etap II, Groble etap III, Stary Łom etap IV, Krzywa etap V, Osetnica etap VI, Konradówka etap VII, Piotrowice etap VII</t>
  </si>
  <si>
    <t xml:space="preserve">Budowa sieci kanalizacji sanitarnej dla wsi Budziwojów i Gołaczów Etap I oraz budowy sieci wodno-kanalizacyjnej dla wsi Gołocin i Pawlikowice etap II </t>
  </si>
  <si>
    <t>INFRASTRUKTURA WIEJSKA</t>
  </si>
  <si>
    <t>Budowa punktu bibliotecznego wraz z zapleczem szkoleniowo - warsztatowym we wsi Witków</t>
  </si>
  <si>
    <t>Remont boiska sportowego we wsi Krzywa</t>
  </si>
  <si>
    <t>Selektywna zbiórka odpadów (zakup pojemników)</t>
  </si>
  <si>
    <t>Budowa chodnika we wsi Rokitki</t>
  </si>
  <si>
    <t xml:space="preserve">Odnowa wsi </t>
  </si>
  <si>
    <t>Zakup gruntów pod pompownie ścieków w miejscowości Goliszów</t>
  </si>
  <si>
    <t>Spłaty otrzymanych krajowych pożyczek i kredytów</t>
  </si>
  <si>
    <t>992</t>
  </si>
  <si>
    <t>Nr XXX/184/2008 z dnia 30 grudnia 2008 r.</t>
  </si>
  <si>
    <t>Nr XXX/184/2008 z dnia 30 grudnia 2008r.</t>
  </si>
  <si>
    <t>Załącznik Nr 3 do Uchwały Rady Gminy Chojnów Nr XXX/184/2008 z dnia 30 grudnia 2008 r.</t>
  </si>
  <si>
    <t>Załącznik Nr 6 do Uchwały Rady Gminy Chojnów                                     Nr XV/99/2007 z dnia 17 grudnia 2007r.</t>
  </si>
  <si>
    <t xml:space="preserve">z dnia 30 grudnia 2008 r. </t>
  </si>
  <si>
    <t xml:space="preserve">Załącznik nr 4 do Uchwały Rady Gminy Chojnów Nr XXX/184/2008 </t>
  </si>
  <si>
    <t>do Uchwały Rady Gminy Chojnów</t>
  </si>
  <si>
    <t>Nr XV/99/2007 z dnia  17 grudnia 2007r.</t>
  </si>
  <si>
    <t>Załącznik Nr 5 do Uchwały Rady Gminy Chojnów                                                                            Nr XXX/184/2008 z dnia 30 grudnia 2008 r.</t>
  </si>
  <si>
    <t>Załącznik Nr 8 do Uchwały Rady Gminy Chojnów                                                                           Nr XV/99/2007 z dnia 17 grudnia 2007r.</t>
  </si>
  <si>
    <t>Załącznik Nr 6 do Uchwały Rady Gminy Chojnów                                                                          Nr XXX/184/2008 z dnia 30 grudnia 2008 r.</t>
  </si>
  <si>
    <t>Załącznik Nr 9 do Uchwały Rady Gminy Chojnów                                                                             Nr XV/99/2007 z dnia 17 grudnia 2007r.</t>
  </si>
  <si>
    <t>Załącznik nr 7 do Uchwały Rady Gminy Chojnów                                                                                     Nr XXX/184/2008 z dnia 30 grudnia 2008 r.</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</si>
</sst>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0"/>
    <numFmt numFmtId="166" formatCode="000"/>
    <numFmt numFmtId="167" formatCode="\-??,??0.00;\-??,??0.00"/>
    <numFmt numFmtId="168" formatCode="?,??0.00"/>
    <numFmt numFmtId="169" formatCode="00000"/>
    <numFmt numFmtId="170" formatCode="0000"/>
    <numFmt numFmtId="171" formatCode="???"/>
    <numFmt numFmtId="172" formatCode="?????"/>
    <numFmt numFmtId="173" formatCode="??0.00"/>
    <numFmt numFmtId="174" formatCode="\-?,??0.00;\-?,??0.00"/>
    <numFmt numFmtId="175" formatCode="??,??0.00"/>
    <numFmt numFmtId="176" formatCode="\-??0.00;\-??0.00"/>
    <numFmt numFmtId="177" formatCode="????"/>
    <numFmt numFmtId="178" formatCode="?,???,??0.00"/>
    <numFmt numFmtId="179" formatCode="???,??0.00"/>
    <numFmt numFmtId="180" formatCode="?"/>
    <numFmt numFmtId="181" formatCode="\-???,??0.00;\-???,??0.00"/>
    <numFmt numFmtId="182" formatCode="\-?0.00;\-?0.00"/>
    <numFmt numFmtId="183" formatCode="??,???,??0.00"/>
  </numFmts>
  <fonts count="26">
    <font>
      <sz val="10"/>
      <name val="Arial"/>
      <family val="0"/>
    </font>
    <font>
      <b/>
      <sz val="10"/>
      <name val="Arial"/>
      <family val="2"/>
    </font>
    <font>
      <b/>
      <sz val="10"/>
      <name val="Times New Roman"/>
      <family val="1"/>
    </font>
    <font>
      <b/>
      <sz val="14"/>
      <name val="Times New Roman"/>
      <family val="1"/>
    </font>
    <font>
      <sz val="12"/>
      <name val="Arial"/>
      <family val="0"/>
    </font>
    <font>
      <b/>
      <sz val="12"/>
      <name val="Arial"/>
      <family val="0"/>
    </font>
    <font>
      <sz val="8"/>
      <name val="Arial"/>
      <family val="0"/>
    </font>
    <font>
      <b/>
      <sz val="12"/>
      <name val="Arial CE"/>
      <family val="2"/>
    </font>
    <font>
      <b/>
      <sz val="10"/>
      <name val="Arial CE"/>
      <family val="2"/>
    </font>
    <font>
      <sz val="10"/>
      <name val="Arial CE"/>
      <family val="2"/>
    </font>
    <font>
      <b/>
      <sz val="11"/>
      <name val="Arial"/>
      <family val="2"/>
    </font>
    <font>
      <b/>
      <sz val="8.5"/>
      <color indexed="8"/>
      <name val="Arial"/>
      <family val="0"/>
    </font>
    <font>
      <b/>
      <sz val="8"/>
      <color indexed="8"/>
      <name val="Arial CE"/>
      <family val="0"/>
    </font>
    <font>
      <sz val="8"/>
      <color indexed="8"/>
      <name val="Arial CE"/>
      <family val="0"/>
    </font>
    <font>
      <b/>
      <sz val="8"/>
      <name val="Arial"/>
      <family val="2"/>
    </font>
    <font>
      <sz val="10"/>
      <color indexed="8"/>
      <name val="Arial"/>
      <family val="0"/>
    </font>
    <font>
      <b/>
      <sz val="8"/>
      <name val="Times New Roman"/>
      <family val="1"/>
    </font>
    <font>
      <b/>
      <sz val="7"/>
      <name val="Arial"/>
      <family val="2"/>
    </font>
    <font>
      <b/>
      <sz val="9"/>
      <name val="Arial"/>
      <family val="2"/>
    </font>
    <font>
      <sz val="9"/>
      <name val="Arial"/>
      <family val="2"/>
    </font>
    <font>
      <sz val="7"/>
      <name val="Arial"/>
      <family val="2"/>
    </font>
    <font>
      <b/>
      <sz val="9"/>
      <name val="Arial CE"/>
      <family val="2"/>
    </font>
    <font>
      <sz val="8"/>
      <name val="Arial CE"/>
      <family val="2"/>
    </font>
    <font>
      <b/>
      <sz val="8"/>
      <name val="Arial CE"/>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83">
    <border>
      <left/>
      <right/>
      <top/>
      <bottom/>
      <diagonal/>
    </border>
    <border>
      <left style="thick"/>
      <right style="thin"/>
      <top style="thick"/>
      <bottom style="thick"/>
    </border>
    <border>
      <left style="thick"/>
      <right style="thin"/>
      <top style="thick"/>
      <bottom style="thin"/>
    </border>
    <border>
      <left style="thick"/>
      <right style="thin"/>
      <top style="thin"/>
      <bottom style="thin"/>
    </border>
    <border>
      <left style="thick"/>
      <right style="thin"/>
      <top style="thin"/>
      <bottom>
        <color indexed="63"/>
      </bottom>
    </border>
    <border>
      <left style="thick"/>
      <right style="thin"/>
      <top style="thin"/>
      <bottom style="thick"/>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mediu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n"/>
      <right style="thick"/>
      <top style="thin"/>
      <bottom>
        <color indexed="63"/>
      </bottom>
    </border>
    <border>
      <left style="thin"/>
      <right style="thick"/>
      <top style="thin"/>
      <bottom style="thin"/>
    </border>
    <border>
      <left style="thin"/>
      <right style="thick"/>
      <top style="thin"/>
      <bottom style="thick"/>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ck">
        <color indexed="8"/>
      </right>
      <top>
        <color indexed="63"/>
      </top>
      <bottom style="thick">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right style="thin"/>
      <top style="thick"/>
      <bottom style="thick"/>
    </border>
    <border>
      <left style="thin"/>
      <right style="thick"/>
      <top style="thick"/>
      <bottom style="thick"/>
    </border>
    <border>
      <left style="thin"/>
      <right style="thin"/>
      <top style="thick"/>
      <bottom style="thin"/>
    </border>
    <border>
      <left style="thin"/>
      <right style="thick"/>
      <top style="thick"/>
      <bottom style="thin"/>
    </border>
    <border>
      <left style="thin"/>
      <right style="thin"/>
      <top style="thin"/>
      <bottom style="thick"/>
    </border>
    <border>
      <left style="thin"/>
      <right style="thick"/>
      <top style="thick"/>
      <bottom>
        <color indexed="63"/>
      </bottom>
    </border>
    <border>
      <left style="thin"/>
      <right style="thin"/>
      <top>
        <color indexed="63"/>
      </top>
      <bottom>
        <color indexed="63"/>
      </bottom>
    </border>
    <border>
      <left style="thin"/>
      <right style="thin"/>
      <top style="thick"/>
      <bottom>
        <color indexed="63"/>
      </bottom>
    </border>
    <border>
      <left style="thin"/>
      <right style="thin"/>
      <top>
        <color indexed="63"/>
      </top>
      <bottom style="thick"/>
    </border>
    <border>
      <left style="thin"/>
      <right style="thick"/>
      <top>
        <color indexed="63"/>
      </top>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ck"/>
      <bottom style="thick"/>
    </border>
    <border>
      <left style="thick"/>
      <right style="thin"/>
      <top style="thick"/>
      <bottom>
        <color indexed="63"/>
      </bottom>
    </border>
    <border>
      <left style="thick">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n"/>
      <right style="medium"/>
      <top style="medium"/>
      <bottom style="thin"/>
    </border>
    <border>
      <left style="medium"/>
      <right style="thin"/>
      <top style="medium"/>
      <bottom style="thin"/>
    </border>
    <border>
      <left style="thin"/>
      <right style="thin"/>
      <top style="medium"/>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thin">
        <color indexed="8"/>
      </right>
      <top>
        <color indexed="63"/>
      </top>
      <bottom style="thick">
        <color indexed="8"/>
      </bottom>
    </border>
    <border>
      <left style="thin"/>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style="thin"/>
      <top>
        <color indexed="63"/>
      </top>
      <bottom>
        <color indexed="63"/>
      </bottom>
    </border>
    <border>
      <left style="thick"/>
      <right style="thin"/>
      <top>
        <color indexed="63"/>
      </top>
      <bottom style="thick"/>
    </border>
    <border>
      <left style="thick"/>
      <right>
        <color indexed="63"/>
      </right>
      <top style="thick"/>
      <bottom style="thick"/>
    </border>
    <border>
      <left>
        <color indexed="63"/>
      </left>
      <right style="thick"/>
      <top style="thick"/>
      <bottom style="thick"/>
    </border>
    <border>
      <left style="thick"/>
      <right>
        <color indexed="63"/>
      </right>
      <top style="thick"/>
      <bottom>
        <color indexed="63"/>
      </bottom>
    </border>
    <border>
      <left style="thick"/>
      <right>
        <color indexed="63"/>
      </right>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8">
    <xf numFmtId="0" fontId="0" fillId="0" borderId="0" xfId="0" applyAlignment="1">
      <alignment/>
    </xf>
    <xf numFmtId="43" fontId="0" fillId="0" borderId="0" xfId="15" applyAlignment="1">
      <alignment/>
    </xf>
    <xf numFmtId="43" fontId="2" fillId="0" borderId="0" xfId="15" applyFont="1" applyAlignment="1">
      <alignment horizontal="right" indent="15"/>
    </xf>
    <xf numFmtId="43" fontId="2" fillId="0" borderId="0" xfId="15" applyFont="1" applyAlignment="1">
      <alignment horizontal="justify"/>
    </xf>
    <xf numFmtId="43" fontId="1" fillId="0" borderId="0" xfId="15" applyFont="1" applyAlignment="1">
      <alignment/>
    </xf>
    <xf numFmtId="43" fontId="3" fillId="0" borderId="0" xfId="15" applyFont="1" applyAlignment="1">
      <alignment horizontal="center" vertical="center" wrapText="1"/>
    </xf>
    <xf numFmtId="43" fontId="4" fillId="0" borderId="1" xfId="15" applyFont="1" applyBorder="1" applyAlignment="1">
      <alignment horizontal="center" vertical="center"/>
    </xf>
    <xf numFmtId="43" fontId="4" fillId="0" borderId="2" xfId="15" applyFont="1" applyBorder="1" applyAlignment="1">
      <alignment horizontal="center" vertical="center"/>
    </xf>
    <xf numFmtId="43" fontId="4" fillId="0" borderId="3" xfId="15" applyFont="1" applyBorder="1" applyAlignment="1">
      <alignment horizontal="center" vertical="center"/>
    </xf>
    <xf numFmtId="43" fontId="0" fillId="0" borderId="0" xfId="15" applyNumberFormat="1" applyAlignment="1">
      <alignment/>
    </xf>
    <xf numFmtId="43" fontId="4" fillId="0" borderId="4" xfId="15" applyFont="1" applyBorder="1" applyAlignment="1">
      <alignment horizontal="center" vertical="center"/>
    </xf>
    <xf numFmtId="43" fontId="4" fillId="0" borderId="5" xfId="15" applyFont="1" applyBorder="1" applyAlignment="1">
      <alignment horizontal="center" vertical="center"/>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right" vertical="center"/>
    </xf>
    <xf numFmtId="0" fontId="0" fillId="0" borderId="0" xfId="0"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vertical="center"/>
    </xf>
    <xf numFmtId="0" fontId="0" fillId="2" borderId="7" xfId="0"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8" fillId="2" borderId="7" xfId="0" applyFont="1" applyFill="1" applyBorder="1" applyAlignment="1">
      <alignment vertical="center" wrapText="1"/>
    </xf>
    <xf numFmtId="0" fontId="8" fillId="0" borderId="0" xfId="0" applyFont="1" applyBorder="1" applyAlignment="1">
      <alignment vertical="center"/>
    </xf>
    <xf numFmtId="0" fontId="0" fillId="0" borderId="0" xfId="0" applyBorder="1" applyAlignment="1">
      <alignment/>
    </xf>
    <xf numFmtId="0" fontId="0" fillId="0" borderId="0" xfId="0" applyFont="1" applyAlignment="1">
      <alignmen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vertical="center" wrapText="1"/>
    </xf>
    <xf numFmtId="0" fontId="0" fillId="0" borderId="7"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xf>
    <xf numFmtId="49" fontId="0" fillId="0" borderId="7" xfId="0" applyNumberFormat="1" applyBorder="1" applyAlignment="1">
      <alignment horizontal="center" vertical="center"/>
    </xf>
    <xf numFmtId="0" fontId="0" fillId="0" borderId="7" xfId="0" applyBorder="1" applyAlignment="1">
      <alignment vertical="center" wrapText="1"/>
    </xf>
    <xf numFmtId="0" fontId="0" fillId="0" borderId="9" xfId="0"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3" fontId="0" fillId="0" borderId="0" xfId="0" applyNumberFormat="1" applyAlignment="1">
      <alignment/>
    </xf>
    <xf numFmtId="3" fontId="8" fillId="0" borderId="0" xfId="0" applyNumberFormat="1" applyFont="1" applyAlignment="1">
      <alignment/>
    </xf>
    <xf numFmtId="0" fontId="0" fillId="0" borderId="0" xfId="0" applyAlignment="1">
      <alignment/>
    </xf>
    <xf numFmtId="43" fontId="1" fillId="0" borderId="0" xfId="15" applyFont="1" applyAlignment="1">
      <alignment wrapText="1"/>
    </xf>
    <xf numFmtId="43" fontId="0" fillId="0" borderId="12" xfId="15" applyBorder="1" applyAlignment="1">
      <alignment/>
    </xf>
    <xf numFmtId="43" fontId="9" fillId="0" borderId="13" xfId="15" applyFont="1" applyBorder="1" applyAlignment="1">
      <alignment horizontal="justify" vertical="center" wrapText="1"/>
    </xf>
    <xf numFmtId="164" fontId="0" fillId="0" borderId="14" xfId="15" applyNumberFormat="1" applyBorder="1" applyAlignment="1">
      <alignment vertical="center"/>
    </xf>
    <xf numFmtId="43" fontId="1" fillId="0" borderId="4" xfId="15" applyFont="1" applyBorder="1" applyAlignment="1">
      <alignment horizontal="center" vertical="center"/>
    </xf>
    <xf numFmtId="43" fontId="9" fillId="0" borderId="10" xfId="15" applyFont="1" applyBorder="1" applyAlignment="1">
      <alignment horizontal="justify" vertical="center" wrapText="1"/>
    </xf>
    <xf numFmtId="164" fontId="0" fillId="0" borderId="15" xfId="15" applyNumberFormat="1" applyBorder="1" applyAlignment="1">
      <alignment vertical="center"/>
    </xf>
    <xf numFmtId="43" fontId="1" fillId="0" borderId="3" xfId="15" applyFont="1" applyBorder="1" applyAlignment="1">
      <alignment horizontal="center" vertical="center"/>
    </xf>
    <xf numFmtId="43" fontId="9" fillId="0" borderId="7" xfId="15" applyFont="1" applyBorder="1" applyAlignment="1">
      <alignment horizontal="justify" vertical="center" wrapText="1"/>
    </xf>
    <xf numFmtId="164" fontId="0" fillId="0" borderId="16" xfId="15" applyNumberFormat="1" applyBorder="1" applyAlignment="1">
      <alignment vertical="center"/>
    </xf>
    <xf numFmtId="43" fontId="0" fillId="0" borderId="3" xfId="15" applyBorder="1" applyAlignment="1">
      <alignment horizontal="center" vertical="center"/>
    </xf>
    <xf numFmtId="164" fontId="10" fillId="0" borderId="17" xfId="15" applyNumberFormat="1" applyFont="1" applyBorder="1" applyAlignment="1">
      <alignment vertical="center"/>
    </xf>
    <xf numFmtId="43" fontId="0" fillId="0" borderId="0" xfId="15" applyAlignment="1">
      <alignment horizontal="center" vertical="center"/>
    </xf>
    <xf numFmtId="43" fontId="0" fillId="0" borderId="0" xfId="15" applyAlignment="1">
      <alignment horizontal="justify" vertical="center"/>
    </xf>
    <xf numFmtId="164" fontId="0" fillId="0" borderId="0" xfId="15" applyNumberFormat="1" applyAlignment="1">
      <alignment/>
    </xf>
    <xf numFmtId="43" fontId="1" fillId="0" borderId="12" xfId="15" applyFont="1" applyBorder="1" applyAlignment="1">
      <alignment horizontal="center"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0" fillId="0" borderId="6" xfId="0" applyNumberFormat="1" applyBorder="1" applyAlignment="1">
      <alignment horizontal="center" vertical="center"/>
    </xf>
    <xf numFmtId="4" fontId="8" fillId="2" borderId="18" xfId="0" applyNumberFormat="1" applyFont="1" applyFill="1" applyBorder="1" applyAlignment="1">
      <alignment vertical="center"/>
    </xf>
    <xf numFmtId="4" fontId="8" fillId="2" borderId="6" xfId="0" applyNumberFormat="1" applyFont="1" applyFill="1" applyBorder="1" applyAlignment="1">
      <alignment vertical="center"/>
    </xf>
    <xf numFmtId="4" fontId="8" fillId="2" borderId="7" xfId="0" applyNumberFormat="1" applyFont="1" applyFill="1" applyBorder="1" applyAlignment="1">
      <alignment vertical="center"/>
    </xf>
    <xf numFmtId="4" fontId="8" fillId="2" borderId="8" xfId="0" applyNumberFormat="1" applyFont="1" applyFill="1" applyBorder="1" applyAlignment="1">
      <alignment vertical="center"/>
    </xf>
    <xf numFmtId="4" fontId="0" fillId="0" borderId="18" xfId="0" applyNumberFormat="1" applyBorder="1" applyAlignment="1">
      <alignment vertical="center"/>
    </xf>
    <xf numFmtId="4" fontId="0" fillId="0" borderId="6" xfId="0" applyNumberFormat="1" applyBorder="1" applyAlignment="1">
      <alignment vertical="center"/>
    </xf>
    <xf numFmtId="4" fontId="0" fillId="0" borderId="7" xfId="0" applyNumberFormat="1" applyBorder="1" applyAlignment="1">
      <alignment vertical="center"/>
    </xf>
    <xf numFmtId="4" fontId="0" fillId="0" borderId="8" xfId="0" applyNumberFormat="1" applyBorder="1" applyAlignment="1">
      <alignment vertical="center"/>
    </xf>
    <xf numFmtId="4" fontId="9" fillId="0" borderId="18" xfId="0" applyNumberFormat="1" applyFont="1" applyBorder="1" applyAlignment="1">
      <alignment vertical="center"/>
    </xf>
    <xf numFmtId="4" fontId="9" fillId="0" borderId="7" xfId="0" applyNumberFormat="1" applyFont="1" applyBorder="1" applyAlignment="1">
      <alignment vertical="center"/>
    </xf>
    <xf numFmtId="4" fontId="9" fillId="0" borderId="8" xfId="0" applyNumberFormat="1" applyFont="1" applyBorder="1" applyAlignment="1">
      <alignment vertical="center"/>
    </xf>
    <xf numFmtId="4" fontId="0" fillId="0" borderId="19" xfId="0" applyNumberFormat="1" applyBorder="1" applyAlignment="1">
      <alignment vertical="center"/>
    </xf>
    <xf numFmtId="4" fontId="0" fillId="0" borderId="9" xfId="0" applyNumberFormat="1" applyBorder="1" applyAlignment="1">
      <alignment vertical="center"/>
    </xf>
    <xf numFmtId="4" fontId="0" fillId="0" borderId="10" xfId="0" applyNumberFormat="1" applyBorder="1" applyAlignment="1">
      <alignment vertical="center"/>
    </xf>
    <xf numFmtId="4" fontId="0" fillId="0" borderId="20" xfId="0" applyNumberFormat="1" applyBorder="1" applyAlignment="1">
      <alignment vertical="center"/>
    </xf>
    <xf numFmtId="4" fontId="8" fillId="0" borderId="21" xfId="0" applyNumberFormat="1" applyFont="1" applyBorder="1" applyAlignment="1">
      <alignment vertical="center"/>
    </xf>
    <xf numFmtId="4" fontId="8" fillId="0" borderId="22" xfId="0" applyNumberFormat="1" applyFont="1" applyBorder="1" applyAlignment="1">
      <alignment vertical="center"/>
    </xf>
    <xf numFmtId="4" fontId="8" fillId="0" borderId="11" xfId="0" applyNumberFormat="1" applyFont="1" applyBorder="1" applyAlignment="1">
      <alignment vertical="center"/>
    </xf>
    <xf numFmtId="4" fontId="8" fillId="0" borderId="23" xfId="0" applyNumberFormat="1" applyFont="1" applyBorder="1" applyAlignment="1">
      <alignment vertical="center"/>
    </xf>
    <xf numFmtId="43" fontId="0" fillId="0" borderId="0" xfId="15" applyFill="1" applyAlignment="1">
      <alignment/>
    </xf>
    <xf numFmtId="43" fontId="11" fillId="0" borderId="24" xfId="15" applyFont="1" applyBorder="1" applyAlignment="1">
      <alignment horizontal="center" vertical="center"/>
    </xf>
    <xf numFmtId="43" fontId="11" fillId="0" borderId="25" xfId="15" applyFont="1" applyBorder="1" applyAlignment="1">
      <alignment horizontal="center" vertical="center"/>
    </xf>
    <xf numFmtId="43" fontId="11" fillId="0" borderId="26" xfId="15" applyFont="1" applyBorder="1" applyAlignment="1">
      <alignment horizontal="center" vertical="center"/>
    </xf>
    <xf numFmtId="43" fontId="12" fillId="0" borderId="27" xfId="15" applyFont="1" applyBorder="1" applyAlignment="1">
      <alignment horizontal="justify" vertical="center" wrapText="1"/>
    </xf>
    <xf numFmtId="43" fontId="12" fillId="2" borderId="27" xfId="15" applyFont="1" applyFill="1" applyBorder="1" applyAlignment="1">
      <alignment horizontal="justify" vertical="center" wrapText="1"/>
    </xf>
    <xf numFmtId="43" fontId="14" fillId="0" borderId="28" xfId="15" applyNumberFormat="1" applyFont="1" applyFill="1" applyBorder="1" applyAlignment="1">
      <alignment vertical="center"/>
    </xf>
    <xf numFmtId="49" fontId="1" fillId="2" borderId="29" xfId="15" applyNumberFormat="1" applyFont="1" applyFill="1" applyBorder="1" applyAlignment="1">
      <alignment horizontal="center" vertical="center"/>
    </xf>
    <xf numFmtId="43" fontId="6" fillId="2" borderId="30" xfId="15" applyNumberFormat="1" applyFont="1" applyFill="1" applyBorder="1" applyAlignment="1">
      <alignment vertical="center"/>
    </xf>
    <xf numFmtId="43" fontId="6" fillId="2" borderId="31" xfId="15" applyNumberFormat="1" applyFont="1" applyFill="1" applyBorder="1" applyAlignment="1">
      <alignment vertical="center"/>
    </xf>
    <xf numFmtId="43" fontId="0" fillId="0" borderId="0" xfId="15" applyFill="1" applyBorder="1" applyAlignment="1">
      <alignment/>
    </xf>
    <xf numFmtId="43" fontId="1" fillId="2" borderId="32" xfId="15" applyFont="1" applyFill="1" applyBorder="1" applyAlignment="1">
      <alignment vertical="center"/>
    </xf>
    <xf numFmtId="43" fontId="1" fillId="2" borderId="33" xfId="15" applyNumberFormat="1" applyFont="1" applyFill="1" applyBorder="1" applyAlignment="1">
      <alignment vertical="center"/>
    </xf>
    <xf numFmtId="43" fontId="14" fillId="2" borderId="34" xfId="15" applyNumberFormat="1" applyFont="1" applyFill="1" applyBorder="1" applyAlignment="1">
      <alignment vertical="center"/>
    </xf>
    <xf numFmtId="168" fontId="14" fillId="2" borderId="35" xfId="15" applyNumberFormat="1" applyFont="1" applyFill="1" applyBorder="1" applyAlignment="1">
      <alignment vertical="center"/>
    </xf>
    <xf numFmtId="43" fontId="0" fillId="0" borderId="0" xfId="15" applyFill="1" applyBorder="1" applyAlignment="1">
      <alignment/>
    </xf>
    <xf numFmtId="43" fontId="0" fillId="0" borderId="0" xfId="15" applyFill="1" applyBorder="1" applyAlignment="1">
      <alignment/>
    </xf>
    <xf numFmtId="167" fontId="12" fillId="0" borderId="28" xfId="15" applyNumberFormat="1" applyFont="1" applyFill="1" applyBorder="1" applyAlignment="1">
      <alignment vertical="center"/>
    </xf>
    <xf numFmtId="175" fontId="12" fillId="0" borderId="36" xfId="15" applyNumberFormat="1" applyFont="1" applyFill="1" applyBorder="1" applyAlignment="1">
      <alignment vertical="center"/>
    </xf>
    <xf numFmtId="166" fontId="12" fillId="2" borderId="37" xfId="15" applyNumberFormat="1" applyFont="1" applyFill="1" applyBorder="1" applyAlignment="1">
      <alignment horizontal="center" vertical="center"/>
    </xf>
    <xf numFmtId="43" fontId="1" fillId="2" borderId="27" xfId="15" applyFont="1" applyFill="1" applyBorder="1" applyAlignment="1">
      <alignment horizontal="center" vertical="center"/>
    </xf>
    <xf numFmtId="167" fontId="12" fillId="2" borderId="27" xfId="15" applyNumberFormat="1" applyFont="1" applyFill="1" applyBorder="1" applyAlignment="1">
      <alignment vertical="center"/>
    </xf>
    <xf numFmtId="168" fontId="12" fillId="2" borderId="38" xfId="15" applyNumberFormat="1" applyFont="1" applyFill="1" applyBorder="1" applyAlignment="1">
      <alignment vertical="center"/>
    </xf>
    <xf numFmtId="43" fontId="1" fillId="0" borderId="37" xfId="15" applyFont="1" applyFill="1" applyBorder="1" applyAlignment="1">
      <alignment horizontal="center" vertical="center"/>
    </xf>
    <xf numFmtId="169" fontId="12" fillId="0" borderId="27" xfId="15" applyNumberFormat="1" applyFont="1" applyFill="1" applyBorder="1" applyAlignment="1">
      <alignment horizontal="center" vertical="center"/>
    </xf>
    <xf numFmtId="43" fontId="1" fillId="0" borderId="27" xfId="15" applyFont="1" applyFill="1" applyBorder="1" applyAlignment="1">
      <alignment horizontal="center" vertical="center"/>
    </xf>
    <xf numFmtId="43" fontId="12" fillId="0" borderId="27" xfId="15" applyFont="1" applyFill="1" applyBorder="1" applyAlignment="1">
      <alignment horizontal="justify" vertical="center" wrapText="1"/>
    </xf>
    <xf numFmtId="2" fontId="12" fillId="0" borderId="27" xfId="15" applyNumberFormat="1" applyFont="1" applyFill="1" applyBorder="1" applyAlignment="1">
      <alignment vertical="center"/>
    </xf>
    <xf numFmtId="168" fontId="12" fillId="0" borderId="38" xfId="15" applyNumberFormat="1" applyFont="1" applyFill="1" applyBorder="1" applyAlignment="1">
      <alignment vertical="center"/>
    </xf>
    <xf numFmtId="170" fontId="12" fillId="0" borderId="27" xfId="15" applyNumberFormat="1" applyFont="1" applyFill="1" applyBorder="1" applyAlignment="1">
      <alignment horizontal="center" vertical="center"/>
    </xf>
    <xf numFmtId="43" fontId="13" fillId="0" borderId="27" xfId="15" applyFont="1" applyFill="1" applyBorder="1" applyAlignment="1">
      <alignment horizontal="justify" vertical="center" wrapText="1"/>
    </xf>
    <xf numFmtId="2" fontId="13" fillId="0" borderId="27" xfId="15" applyNumberFormat="1" applyFont="1" applyFill="1" applyBorder="1" applyAlignment="1">
      <alignment vertical="center"/>
    </xf>
    <xf numFmtId="168" fontId="13" fillId="0" borderId="38" xfId="15" applyNumberFormat="1" applyFont="1" applyFill="1" applyBorder="1" applyAlignment="1">
      <alignment vertical="center"/>
    </xf>
    <xf numFmtId="167" fontId="12" fillId="0" borderId="27" xfId="15" applyNumberFormat="1" applyFont="1" applyFill="1" applyBorder="1" applyAlignment="1">
      <alignment vertical="center"/>
    </xf>
    <xf numFmtId="2" fontId="12" fillId="0" borderId="38" xfId="15" applyNumberFormat="1" applyFont="1" applyFill="1" applyBorder="1" applyAlignment="1">
      <alignment vertical="center"/>
    </xf>
    <xf numFmtId="167" fontId="13" fillId="0" borderId="27" xfId="15" applyNumberFormat="1" applyFont="1" applyFill="1" applyBorder="1" applyAlignment="1">
      <alignment vertical="center"/>
    </xf>
    <xf numFmtId="2" fontId="13" fillId="0" borderId="38" xfId="15" applyNumberFormat="1" applyFont="1" applyFill="1" applyBorder="1" applyAlignment="1">
      <alignment vertical="center"/>
    </xf>
    <xf numFmtId="171" fontId="12" fillId="2" borderId="37" xfId="15" applyNumberFormat="1" applyFont="1" applyFill="1" applyBorder="1" applyAlignment="1">
      <alignment horizontal="center" vertical="center"/>
    </xf>
    <xf numFmtId="2" fontId="12" fillId="2" borderId="27" xfId="15" applyNumberFormat="1" applyFont="1" applyFill="1" applyBorder="1" applyAlignment="1">
      <alignment vertical="center"/>
    </xf>
    <xf numFmtId="172" fontId="12" fillId="0" borderId="27" xfId="15" applyNumberFormat="1" applyFont="1" applyFill="1" applyBorder="1" applyAlignment="1">
      <alignment horizontal="center" vertical="center"/>
    </xf>
    <xf numFmtId="173" fontId="12" fillId="2" borderId="38" xfId="15" applyNumberFormat="1" applyFont="1" applyFill="1" applyBorder="1" applyAlignment="1">
      <alignment vertical="center"/>
    </xf>
    <xf numFmtId="173" fontId="12" fillId="0" borderId="38" xfId="15" applyNumberFormat="1" applyFont="1" applyFill="1" applyBorder="1" applyAlignment="1">
      <alignment vertical="center"/>
    </xf>
    <xf numFmtId="173" fontId="13" fillId="0" borderId="38" xfId="15" applyNumberFormat="1" applyFont="1" applyFill="1" applyBorder="1" applyAlignment="1">
      <alignment vertical="center"/>
    </xf>
    <xf numFmtId="174" fontId="12" fillId="2" borderId="27" xfId="15" applyNumberFormat="1" applyFont="1" applyFill="1" applyBorder="1" applyAlignment="1">
      <alignment vertical="center"/>
    </xf>
    <xf numFmtId="175" fontId="12" fillId="2" borderId="38" xfId="15" applyNumberFormat="1" applyFont="1" applyFill="1" applyBorder="1" applyAlignment="1">
      <alignment vertical="center"/>
    </xf>
    <xf numFmtId="174" fontId="12" fillId="0" borderId="27" xfId="15" applyNumberFormat="1" applyFont="1" applyFill="1" applyBorder="1" applyAlignment="1">
      <alignment vertical="center"/>
    </xf>
    <xf numFmtId="175" fontId="12" fillId="0" borderId="38" xfId="15" applyNumberFormat="1" applyFont="1" applyFill="1" applyBorder="1" applyAlignment="1">
      <alignment vertical="center"/>
    </xf>
    <xf numFmtId="175" fontId="13" fillId="0" borderId="38" xfId="15" applyNumberFormat="1" applyFont="1" applyFill="1" applyBorder="1" applyAlignment="1">
      <alignment vertical="center"/>
    </xf>
    <xf numFmtId="174" fontId="13" fillId="0" borderId="27" xfId="15" applyNumberFormat="1" applyFont="1" applyFill="1" applyBorder="1" applyAlignment="1">
      <alignment vertical="center"/>
    </xf>
    <xf numFmtId="176" fontId="12" fillId="0" borderId="27" xfId="15" applyNumberFormat="1" applyFont="1" applyFill="1" applyBorder="1" applyAlignment="1">
      <alignment vertical="center"/>
    </xf>
    <xf numFmtId="176" fontId="13" fillId="0" borderId="27" xfId="15" applyNumberFormat="1" applyFont="1" applyFill="1" applyBorder="1" applyAlignment="1">
      <alignment vertical="center"/>
    </xf>
    <xf numFmtId="177" fontId="12" fillId="0" borderId="27" xfId="15" applyNumberFormat="1" applyFont="1" applyFill="1" applyBorder="1" applyAlignment="1">
      <alignment horizontal="center" vertical="center"/>
    </xf>
    <xf numFmtId="43" fontId="13" fillId="0" borderId="27" xfId="15" applyFont="1" applyBorder="1" applyAlignment="1">
      <alignment horizontal="justify" vertical="center" wrapText="1"/>
    </xf>
    <xf numFmtId="43" fontId="1" fillId="0" borderId="39" xfId="15" applyFont="1" applyFill="1" applyBorder="1" applyAlignment="1">
      <alignment horizontal="center" vertical="center"/>
    </xf>
    <xf numFmtId="43" fontId="1" fillId="0" borderId="40" xfId="15" applyFont="1" applyFill="1" applyBorder="1" applyAlignment="1">
      <alignment horizontal="center" vertical="center"/>
    </xf>
    <xf numFmtId="177" fontId="12" fillId="0" borderId="40" xfId="15" applyNumberFormat="1" applyFont="1" applyFill="1" applyBorder="1" applyAlignment="1">
      <alignment horizontal="center" vertical="center"/>
    </xf>
    <xf numFmtId="43" fontId="13" fillId="0" borderId="40" xfId="15" applyFont="1" applyFill="1" applyBorder="1" applyAlignment="1">
      <alignment horizontal="justify" vertical="center" wrapText="1"/>
    </xf>
    <xf numFmtId="2" fontId="13" fillId="0" borderId="40" xfId="15" applyNumberFormat="1" applyFont="1" applyFill="1" applyBorder="1" applyAlignment="1">
      <alignment vertical="center"/>
    </xf>
    <xf numFmtId="168" fontId="13" fillId="0" borderId="41" xfId="15" applyNumberFormat="1" applyFont="1" applyFill="1" applyBorder="1" applyAlignment="1">
      <alignment vertical="center"/>
    </xf>
    <xf numFmtId="43" fontId="15" fillId="0" borderId="0" xfId="15" applyFont="1" applyFill="1" applyAlignment="1">
      <alignment horizontal="left" vertical="top"/>
    </xf>
    <xf numFmtId="180" fontId="15" fillId="0" borderId="0" xfId="15" applyNumberFormat="1" applyFont="1" applyFill="1" applyAlignment="1">
      <alignment horizontal="left" vertical="top"/>
    </xf>
    <xf numFmtId="43" fontId="11" fillId="0" borderId="25" xfId="15" applyFont="1" applyBorder="1" applyAlignment="1">
      <alignment horizontal="center" vertical="center" wrapText="1"/>
    </xf>
    <xf numFmtId="2" fontId="12" fillId="2" borderId="38" xfId="15" applyNumberFormat="1" applyFont="1" applyFill="1" applyBorder="1" applyAlignment="1">
      <alignment vertical="center"/>
    </xf>
    <xf numFmtId="181" fontId="12" fillId="2" borderId="27" xfId="15" applyNumberFormat="1" applyFont="1" applyFill="1" applyBorder="1" applyAlignment="1">
      <alignment vertical="center"/>
    </xf>
    <xf numFmtId="181" fontId="12" fillId="0" borderId="27" xfId="15" applyNumberFormat="1" applyFont="1" applyFill="1" applyBorder="1" applyAlignment="1">
      <alignment vertical="center"/>
    </xf>
    <xf numFmtId="181" fontId="13" fillId="0" borderId="27" xfId="15" applyNumberFormat="1" applyFont="1" applyFill="1" applyBorder="1" applyAlignment="1">
      <alignment vertical="center"/>
    </xf>
    <xf numFmtId="179" fontId="12" fillId="2" borderId="38" xfId="15" applyNumberFormat="1" applyFont="1" applyFill="1" applyBorder="1" applyAlignment="1">
      <alignment vertical="center"/>
    </xf>
    <xf numFmtId="43" fontId="0" fillId="0" borderId="27" xfId="15" applyFill="1" applyBorder="1" applyAlignment="1">
      <alignment vertical="center"/>
    </xf>
    <xf numFmtId="43" fontId="0" fillId="0" borderId="38" xfId="15" applyFill="1" applyBorder="1" applyAlignment="1">
      <alignment vertical="center"/>
    </xf>
    <xf numFmtId="179" fontId="12" fillId="0" borderId="38" xfId="15" applyNumberFormat="1" applyFont="1" applyFill="1" applyBorder="1" applyAlignment="1">
      <alignment vertical="center"/>
    </xf>
    <xf numFmtId="179" fontId="13" fillId="0" borderId="38" xfId="15" applyNumberFormat="1" applyFont="1" applyFill="1" applyBorder="1" applyAlignment="1">
      <alignment vertical="center"/>
    </xf>
    <xf numFmtId="182" fontId="13" fillId="0" borderId="27" xfId="15" applyNumberFormat="1" applyFont="1" applyFill="1" applyBorder="1" applyAlignment="1">
      <alignment vertical="center"/>
    </xf>
    <xf numFmtId="43" fontId="13" fillId="0" borderId="27" xfId="15" applyFont="1" applyFill="1" applyBorder="1" applyAlignment="1">
      <alignment horizontal="justify" vertical="center" wrapText="1" readingOrder="1"/>
    </xf>
    <xf numFmtId="176" fontId="13" fillId="0" borderId="40" xfId="15" applyNumberFormat="1" applyFont="1" applyFill="1" applyBorder="1" applyAlignment="1">
      <alignment vertical="center"/>
    </xf>
    <xf numFmtId="2" fontId="13" fillId="0" borderId="41" xfId="15" applyNumberFormat="1" applyFont="1" applyFill="1" applyBorder="1" applyAlignment="1">
      <alignment vertical="center"/>
    </xf>
    <xf numFmtId="181" fontId="12" fillId="0" borderId="42" xfId="15" applyNumberFormat="1" applyFont="1" applyFill="1" applyBorder="1" applyAlignment="1">
      <alignment vertical="center"/>
    </xf>
    <xf numFmtId="179" fontId="12" fillId="0" borderId="43" xfId="15" applyNumberFormat="1" applyFont="1" applyFill="1" applyBorder="1" applyAlignment="1">
      <alignment vertical="center"/>
    </xf>
    <xf numFmtId="0" fontId="0" fillId="0" borderId="0" xfId="0" applyFill="1" applyAlignment="1">
      <alignment/>
    </xf>
    <xf numFmtId="0" fontId="16" fillId="0" borderId="0" xfId="0" applyFont="1" applyFill="1" applyAlignment="1">
      <alignment horizontal="center"/>
    </xf>
    <xf numFmtId="0" fontId="1" fillId="0" borderId="0" xfId="0" applyFont="1" applyFill="1" applyAlignment="1">
      <alignment wrapText="1"/>
    </xf>
    <xf numFmtId="0" fontId="5" fillId="0" borderId="0" xfId="0" applyFont="1" applyFill="1" applyAlignment="1">
      <alignment/>
    </xf>
    <xf numFmtId="0" fontId="0" fillId="0" borderId="0" xfId="0" applyFill="1" applyAlignment="1">
      <alignment vertical="center"/>
    </xf>
    <xf numFmtId="0" fontId="17" fillId="0" borderId="1" xfId="0" applyFont="1" applyFill="1" applyBorder="1" applyAlignment="1">
      <alignment horizontal="center" vertical="center"/>
    </xf>
    <xf numFmtId="0" fontId="17" fillId="0" borderId="44" xfId="0" applyFont="1" applyFill="1" applyBorder="1" applyAlignment="1">
      <alignment horizontal="center" vertical="center"/>
    </xf>
    <xf numFmtId="0" fontId="14" fillId="0" borderId="44" xfId="0" applyFont="1" applyFill="1" applyBorder="1" applyAlignment="1">
      <alignment horizontal="center" vertical="center"/>
    </xf>
    <xf numFmtId="0" fontId="1" fillId="0" borderId="44" xfId="0" applyFont="1" applyFill="1" applyBorder="1" applyAlignment="1">
      <alignment horizontal="center" vertical="center"/>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xf>
    <xf numFmtId="49" fontId="18" fillId="0" borderId="2" xfId="0" applyNumberFormat="1" applyFont="1" applyFill="1" applyBorder="1" applyAlignment="1">
      <alignment horizontal="center" vertical="center"/>
    </xf>
    <xf numFmtId="49" fontId="18" fillId="0" borderId="46" xfId="0" applyNumberFormat="1" applyFont="1" applyFill="1" applyBorder="1" applyAlignment="1">
      <alignment horizontal="center" vertical="center"/>
    </xf>
    <xf numFmtId="164" fontId="6" fillId="0" borderId="46" xfId="15" applyNumberFormat="1" applyFont="1" applyFill="1" applyBorder="1" applyAlignment="1">
      <alignment vertical="center"/>
    </xf>
    <xf numFmtId="164" fontId="18" fillId="0" borderId="47" xfId="15" applyNumberFormat="1" applyFont="1" applyFill="1" applyBorder="1" applyAlignment="1">
      <alignment vertical="center"/>
    </xf>
    <xf numFmtId="49" fontId="18" fillId="0" borderId="12" xfId="0"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8" fillId="0" borderId="13" xfId="0" applyFont="1" applyFill="1" applyBorder="1" applyAlignment="1">
      <alignment horizontal="justify" vertical="center" wrapText="1"/>
    </xf>
    <xf numFmtId="164" fontId="6" fillId="0" borderId="13" xfId="15" applyNumberFormat="1" applyFont="1" applyFill="1" applyBorder="1" applyAlignment="1">
      <alignment vertical="center"/>
    </xf>
    <xf numFmtId="164" fontId="18" fillId="0" borderId="16" xfId="15" applyNumberFormat="1" applyFont="1" applyFill="1" applyBorder="1" applyAlignment="1">
      <alignment vertical="center"/>
    </xf>
    <xf numFmtId="49" fontId="18" fillId="0" borderId="3" xfId="0" applyNumberFormat="1" applyFont="1" applyFill="1" applyBorder="1" applyAlignment="1">
      <alignment horizontal="center" vertical="center"/>
    </xf>
    <xf numFmtId="49" fontId="18" fillId="0" borderId="7" xfId="0" applyNumberFormat="1" applyFont="1" applyFill="1" applyBorder="1" applyAlignment="1">
      <alignment horizontal="center" vertical="center"/>
    </xf>
    <xf numFmtId="0" fontId="8" fillId="0" borderId="7" xfId="0" applyFont="1" applyFill="1" applyBorder="1" applyAlignment="1">
      <alignment horizontal="justify" vertical="center" wrapText="1"/>
    </xf>
    <xf numFmtId="164" fontId="6" fillId="0" borderId="7" xfId="15" applyNumberFormat="1" applyFont="1" applyFill="1" applyBorder="1" applyAlignment="1">
      <alignment vertical="center"/>
    </xf>
    <xf numFmtId="0" fontId="1" fillId="0" borderId="7" xfId="0" applyFont="1" applyFill="1" applyBorder="1" applyAlignment="1">
      <alignment horizontal="justify" vertical="center" wrapText="1"/>
    </xf>
    <xf numFmtId="0" fontId="8" fillId="0" borderId="10" xfId="0" applyFont="1" applyFill="1" applyBorder="1" applyAlignment="1">
      <alignment vertical="center" wrapText="1"/>
    </xf>
    <xf numFmtId="164" fontId="6" fillId="0" borderId="10" xfId="15" applyNumberFormat="1" applyFont="1" applyFill="1" applyBorder="1" applyAlignment="1">
      <alignment vertical="center"/>
    </xf>
    <xf numFmtId="164" fontId="18" fillId="0" borderId="14" xfId="15" applyNumberFormat="1" applyFont="1" applyFill="1" applyBorder="1" applyAlignment="1">
      <alignment vertical="center"/>
    </xf>
    <xf numFmtId="0" fontId="1" fillId="0" borderId="7" xfId="0" applyFont="1" applyFill="1" applyBorder="1" applyAlignment="1">
      <alignment horizontal="justify" vertical="center" wrapText="1"/>
    </xf>
    <xf numFmtId="0" fontId="1" fillId="0" borderId="10" xfId="0" applyFont="1" applyFill="1" applyBorder="1" applyAlignment="1">
      <alignment vertical="center" wrapText="1"/>
    </xf>
    <xf numFmtId="49" fontId="18" fillId="0" borderId="5" xfId="0" applyNumberFormat="1" applyFont="1" applyFill="1" applyBorder="1" applyAlignment="1">
      <alignment horizontal="center" vertical="center"/>
    </xf>
    <xf numFmtId="49" fontId="18" fillId="0" borderId="48" xfId="0" applyNumberFormat="1" applyFont="1" applyFill="1" applyBorder="1" applyAlignment="1">
      <alignment horizontal="center" vertical="center"/>
    </xf>
    <xf numFmtId="0" fontId="8" fillId="0" borderId="48" xfId="0" applyFont="1" applyFill="1" applyBorder="1" applyAlignment="1">
      <alignment horizontal="justify" vertical="center" wrapText="1"/>
    </xf>
    <xf numFmtId="164" fontId="6" fillId="0" borderId="48" xfId="15" applyNumberFormat="1" applyFont="1" applyFill="1" applyBorder="1" applyAlignment="1">
      <alignment vertical="center"/>
    </xf>
    <xf numFmtId="164" fontId="18" fillId="0" borderId="17" xfId="15" applyNumberFormat="1" applyFont="1" applyFill="1" applyBorder="1" applyAlignment="1">
      <alignment vertical="center"/>
    </xf>
    <xf numFmtId="164" fontId="14" fillId="0" borderId="44" xfId="15" applyNumberFormat="1" applyFont="1" applyFill="1" applyBorder="1" applyAlignment="1">
      <alignment horizontal="center" vertical="center"/>
    </xf>
    <xf numFmtId="164" fontId="14" fillId="0" borderId="44" xfId="15" applyNumberFormat="1" applyFont="1" applyFill="1" applyBorder="1" applyAlignment="1">
      <alignment vertical="center"/>
    </xf>
    <xf numFmtId="164" fontId="18" fillId="0" borderId="45" xfId="15" applyNumberFormat="1" applyFont="1" applyFill="1" applyBorder="1" applyAlignment="1">
      <alignment vertical="center"/>
    </xf>
    <xf numFmtId="49" fontId="19" fillId="0" borderId="0" xfId="0" applyNumberFormat="1" applyFont="1" applyFill="1" applyAlignment="1">
      <alignment horizontal="center" vertical="center"/>
    </xf>
    <xf numFmtId="0" fontId="19" fillId="0" borderId="0" xfId="0" applyFont="1" applyFill="1" applyAlignment="1">
      <alignment wrapText="1"/>
    </xf>
    <xf numFmtId="164" fontId="19" fillId="0" borderId="0" xfId="15" applyNumberFormat="1" applyFont="1" applyFill="1" applyAlignment="1">
      <alignment vertical="center"/>
    </xf>
    <xf numFmtId="164" fontId="6" fillId="0" borderId="0" xfId="15" applyNumberFormat="1" applyFont="1" applyFill="1" applyAlignment="1">
      <alignment vertical="center"/>
    </xf>
    <xf numFmtId="164" fontId="0" fillId="0" borderId="0" xfId="0" applyNumberFormat="1" applyFill="1" applyAlignment="1">
      <alignment/>
    </xf>
    <xf numFmtId="0" fontId="19" fillId="0" borderId="0" xfId="0" applyFont="1" applyFill="1" applyAlignment="1">
      <alignment/>
    </xf>
    <xf numFmtId="0" fontId="19" fillId="0" borderId="0" xfId="0" applyFont="1" applyFill="1" applyAlignment="1">
      <alignment vertical="center"/>
    </xf>
    <xf numFmtId="0" fontId="0" fillId="0" borderId="0" xfId="0" applyFill="1" applyAlignment="1">
      <alignment wrapText="1"/>
    </xf>
    <xf numFmtId="0" fontId="8" fillId="0" borderId="46" xfId="0" applyFont="1" applyFill="1" applyBorder="1" applyAlignment="1">
      <alignment horizontal="justify" vertical="center" wrapText="1"/>
    </xf>
    <xf numFmtId="43" fontId="21" fillId="0" borderId="0" xfId="15" applyFont="1" applyFill="1" applyBorder="1" applyAlignment="1">
      <alignment vertical="center" wrapText="1"/>
    </xf>
    <xf numFmtId="43" fontId="1" fillId="0" borderId="0" xfId="15" applyFont="1" applyFill="1" applyAlignment="1">
      <alignment/>
    </xf>
    <xf numFmtId="43" fontId="22" fillId="0" borderId="0" xfId="15" applyFont="1" applyFill="1" applyAlignment="1">
      <alignment/>
    </xf>
    <xf numFmtId="43" fontId="23" fillId="0" borderId="0" xfId="15" applyFont="1" applyFill="1" applyAlignment="1">
      <alignment/>
    </xf>
    <xf numFmtId="43" fontId="21" fillId="0" borderId="48" xfId="15" applyFont="1" applyFill="1" applyBorder="1" applyAlignment="1">
      <alignment horizontal="center" vertical="center" wrapText="1"/>
    </xf>
    <xf numFmtId="43" fontId="21" fillId="0" borderId="17" xfId="15" applyFont="1" applyFill="1" applyBorder="1" applyAlignment="1">
      <alignment horizontal="center" vertical="center" wrapText="1"/>
    </xf>
    <xf numFmtId="43" fontId="9" fillId="0" borderId="7" xfId="15" applyFont="1" applyFill="1" applyBorder="1" applyAlignment="1">
      <alignment horizontal="justify" vertical="center" wrapText="1"/>
    </xf>
    <xf numFmtId="164" fontId="0" fillId="0" borderId="7" xfId="15" applyNumberFormat="1" applyFill="1" applyBorder="1" applyAlignment="1">
      <alignment horizontal="center" vertical="center"/>
    </xf>
    <xf numFmtId="164" fontId="0" fillId="0" borderId="16" xfId="15" applyNumberFormat="1" applyFill="1" applyBorder="1" applyAlignment="1">
      <alignment horizontal="center" vertical="center"/>
    </xf>
    <xf numFmtId="43" fontId="9" fillId="0" borderId="13" xfId="15" applyFont="1" applyFill="1" applyBorder="1" applyAlignment="1">
      <alignment horizontal="justify" vertical="center" wrapText="1"/>
    </xf>
    <xf numFmtId="43" fontId="1" fillId="0" borderId="1" xfId="15" applyFont="1" applyFill="1" applyBorder="1" applyAlignment="1">
      <alignment horizontal="center" vertical="center"/>
    </xf>
    <xf numFmtId="43" fontId="8" fillId="0" borderId="44" xfId="15" applyFont="1" applyFill="1" applyBorder="1" applyAlignment="1">
      <alignment horizontal="center" vertical="center" wrapText="1"/>
    </xf>
    <xf numFmtId="164" fontId="1" fillId="0" borderId="44" xfId="15" applyNumberFormat="1" applyFont="1" applyFill="1" applyBorder="1" applyAlignment="1">
      <alignment horizontal="center" vertical="center"/>
    </xf>
    <xf numFmtId="164" fontId="1" fillId="0" borderId="45" xfId="15" applyNumberFormat="1" applyFont="1" applyFill="1" applyBorder="1" applyAlignment="1">
      <alignment horizontal="center" vertical="center"/>
    </xf>
    <xf numFmtId="43" fontId="1" fillId="0" borderId="3" xfId="15" applyFont="1" applyFill="1" applyBorder="1" applyAlignment="1">
      <alignment horizontal="center" vertical="center"/>
    </xf>
    <xf numFmtId="43" fontId="1" fillId="0" borderId="44" xfId="15" applyFont="1" applyFill="1" applyBorder="1" applyAlignment="1">
      <alignment horizontal="center" vertical="center"/>
    </xf>
    <xf numFmtId="164" fontId="1" fillId="0" borderId="44" xfId="15" applyNumberFormat="1" applyFont="1" applyFill="1" applyBorder="1" applyAlignment="1">
      <alignment horizontal="center" vertical="center"/>
    </xf>
    <xf numFmtId="164" fontId="1" fillId="0" borderId="45" xfId="15" applyNumberFormat="1" applyFont="1" applyFill="1" applyBorder="1" applyAlignment="1">
      <alignment horizontal="center" vertical="center"/>
    </xf>
    <xf numFmtId="43" fontId="0" fillId="0" borderId="7" xfId="15" applyFont="1" applyFill="1" applyBorder="1" applyAlignment="1">
      <alignment horizontal="justify" vertical="center" wrapText="1"/>
    </xf>
    <xf numFmtId="164" fontId="0" fillId="0" borderId="46" xfId="15" applyNumberFormat="1" applyFont="1" applyFill="1" applyBorder="1" applyAlignment="1">
      <alignment horizontal="center" vertical="center"/>
    </xf>
    <xf numFmtId="164" fontId="0" fillId="0" borderId="49" xfId="15" applyNumberFormat="1" applyFont="1" applyFill="1" applyBorder="1" applyAlignment="1">
      <alignment horizontal="center" vertical="center"/>
    </xf>
    <xf numFmtId="43" fontId="0" fillId="0" borderId="10" xfId="15" applyFont="1" applyFill="1" applyBorder="1" applyAlignment="1">
      <alignment horizontal="justify" vertical="center" wrapText="1"/>
    </xf>
    <xf numFmtId="164" fontId="0" fillId="0" borderId="50" xfId="15" applyNumberFormat="1" applyFont="1" applyFill="1" applyBorder="1" applyAlignment="1">
      <alignment horizontal="center" vertical="center"/>
    </xf>
    <xf numFmtId="164" fontId="0" fillId="0" borderId="15" xfId="15" applyNumberFormat="1" applyFont="1" applyFill="1" applyBorder="1" applyAlignment="1">
      <alignment horizontal="center" vertical="center"/>
    </xf>
    <xf numFmtId="164" fontId="0" fillId="0" borderId="7" xfId="15" applyNumberFormat="1" applyFont="1" applyFill="1" applyBorder="1" applyAlignment="1">
      <alignment horizontal="center" vertical="center"/>
    </xf>
    <xf numFmtId="164" fontId="0" fillId="0" borderId="16" xfId="15" applyNumberFormat="1" applyFont="1" applyFill="1" applyBorder="1" applyAlignment="1">
      <alignment horizontal="center" vertical="center"/>
    </xf>
    <xf numFmtId="43" fontId="9" fillId="0" borderId="7" xfId="15" applyFont="1" applyFill="1" applyBorder="1" applyAlignment="1">
      <alignment horizontal="justify" vertical="center" wrapText="1"/>
    </xf>
    <xf numFmtId="164" fontId="0" fillId="0" borderId="48" xfId="15" applyNumberFormat="1" applyFill="1" applyBorder="1" applyAlignment="1">
      <alignment horizontal="center" vertical="center"/>
    </xf>
    <xf numFmtId="164" fontId="0" fillId="0" borderId="17" xfId="15" applyNumberFormat="1" applyFill="1" applyBorder="1" applyAlignment="1">
      <alignment horizontal="center" vertical="center"/>
    </xf>
    <xf numFmtId="43" fontId="1" fillId="0" borderId="44" xfId="15" applyFont="1" applyFill="1" applyBorder="1" applyAlignment="1">
      <alignment horizontal="center" vertical="center" wrapText="1"/>
    </xf>
    <xf numFmtId="43" fontId="9" fillId="0" borderId="10" xfId="15" applyFont="1" applyFill="1" applyBorder="1" applyAlignment="1">
      <alignment horizontal="justify" vertical="center" wrapText="1"/>
    </xf>
    <xf numFmtId="164" fontId="0" fillId="0" borderId="51" xfId="15" applyNumberFormat="1" applyFont="1" applyFill="1" applyBorder="1" applyAlignment="1">
      <alignment horizontal="center" vertical="center"/>
    </xf>
    <xf numFmtId="164" fontId="0" fillId="0" borderId="46" xfId="15" applyNumberFormat="1" applyFont="1" applyFill="1" applyBorder="1" applyAlignment="1">
      <alignment horizontal="center" vertical="center"/>
    </xf>
    <xf numFmtId="164" fontId="0" fillId="0" borderId="49" xfId="15" applyNumberFormat="1" applyFont="1" applyFill="1" applyBorder="1" applyAlignment="1">
      <alignment horizontal="center" vertical="center"/>
    </xf>
    <xf numFmtId="164" fontId="0" fillId="0" borderId="13" xfId="15" applyNumberFormat="1" applyFont="1" applyFill="1" applyBorder="1" applyAlignment="1">
      <alignment horizontal="center" vertical="center"/>
    </xf>
    <xf numFmtId="164" fontId="0" fillId="0" borderId="16" xfId="15" applyNumberFormat="1" applyFont="1" applyFill="1" applyBorder="1" applyAlignment="1">
      <alignment horizontal="center" vertical="center"/>
    </xf>
    <xf numFmtId="164" fontId="0" fillId="0" borderId="7" xfId="15" applyNumberFormat="1" applyFont="1" applyFill="1" applyBorder="1" applyAlignment="1">
      <alignment horizontal="center" vertical="center"/>
    </xf>
    <xf numFmtId="164" fontId="0" fillId="0" borderId="10" xfId="15" applyNumberFormat="1" applyFont="1" applyFill="1" applyBorder="1" applyAlignment="1">
      <alignment horizontal="center" vertical="center"/>
    </xf>
    <xf numFmtId="164" fontId="0" fillId="0" borderId="14" xfId="15" applyNumberFormat="1" applyFont="1" applyFill="1" applyBorder="1" applyAlignment="1">
      <alignment horizontal="center" vertical="center"/>
    </xf>
    <xf numFmtId="43" fontId="0" fillId="0" borderId="13" xfId="15" applyFont="1" applyFill="1" applyBorder="1" applyAlignment="1">
      <alignment horizontal="justify" vertical="center" wrapText="1"/>
    </xf>
    <xf numFmtId="43" fontId="0" fillId="0" borderId="52" xfId="15" applyFill="1" applyBorder="1" applyAlignment="1">
      <alignment horizontal="justify" vertical="center" wrapText="1"/>
    </xf>
    <xf numFmtId="164" fontId="0" fillId="0" borderId="52" xfId="15" applyNumberFormat="1" applyFont="1" applyFill="1" applyBorder="1" applyAlignment="1">
      <alignment horizontal="center" vertical="center"/>
    </xf>
    <xf numFmtId="164" fontId="0" fillId="0" borderId="53" xfId="15" applyNumberFormat="1" applyFont="1" applyFill="1" applyBorder="1" applyAlignment="1">
      <alignment horizontal="center" vertical="center"/>
    </xf>
    <xf numFmtId="43" fontId="0" fillId="0" borderId="0" xfId="15" applyFill="1" applyBorder="1" applyAlignment="1">
      <alignment/>
    </xf>
    <xf numFmtId="43" fontId="5" fillId="0" borderId="54" xfId="15" applyFont="1" applyFill="1" applyBorder="1" applyAlignment="1">
      <alignment vertical="center"/>
    </xf>
    <xf numFmtId="164" fontId="0" fillId="0" borderId="14" xfId="15" applyNumberFormat="1" applyFont="1" applyFill="1" applyBorder="1" applyAlignment="1">
      <alignment horizontal="center" vertical="center"/>
    </xf>
    <xf numFmtId="164" fontId="0" fillId="0" borderId="48" xfId="15" applyNumberFormat="1" applyFont="1" applyFill="1" applyBorder="1" applyAlignment="1">
      <alignment horizontal="center" vertical="center"/>
    </xf>
    <xf numFmtId="164" fontId="0" fillId="0" borderId="47" xfId="15" applyNumberFormat="1" applyFont="1" applyFill="1" applyBorder="1" applyAlignment="1">
      <alignment horizontal="center" vertical="center"/>
    </xf>
    <xf numFmtId="164" fontId="0" fillId="0" borderId="52" xfId="15" applyNumberFormat="1" applyFill="1" applyBorder="1" applyAlignment="1">
      <alignment horizontal="center" vertical="center"/>
    </xf>
    <xf numFmtId="164" fontId="0" fillId="0" borderId="53" xfId="15" applyNumberFormat="1" applyFill="1" applyBorder="1" applyAlignment="1">
      <alignment horizontal="center" vertical="center"/>
    </xf>
    <xf numFmtId="43" fontId="0" fillId="0" borderId="50" xfId="15" applyFill="1" applyBorder="1" applyAlignment="1">
      <alignment horizontal="justify" vertical="center" wrapText="1"/>
    </xf>
    <xf numFmtId="164" fontId="0" fillId="0" borderId="47" xfId="15" applyNumberFormat="1" applyFont="1" applyFill="1" applyBorder="1" applyAlignment="1">
      <alignment horizontal="center" vertical="center"/>
    </xf>
    <xf numFmtId="43" fontId="1" fillId="0" borderId="55" xfId="15" applyFont="1" applyFill="1" applyBorder="1" applyAlignment="1">
      <alignment horizontal="center" vertical="center"/>
    </xf>
    <xf numFmtId="43" fontId="1" fillId="0" borderId="55" xfId="15" applyFont="1" applyFill="1" applyBorder="1" applyAlignment="1">
      <alignment horizontal="center" vertical="center" wrapText="1"/>
    </xf>
    <xf numFmtId="164" fontId="1" fillId="0" borderId="55" xfId="15" applyNumberFormat="1" applyFont="1" applyFill="1" applyBorder="1" applyAlignment="1">
      <alignment horizontal="center" vertical="center"/>
    </xf>
    <xf numFmtId="43" fontId="1" fillId="0" borderId="0" xfId="15" applyFont="1" applyFill="1" applyBorder="1" applyAlignment="1">
      <alignment horizontal="center" vertical="center"/>
    </xf>
    <xf numFmtId="43" fontId="1" fillId="0" borderId="0" xfId="15" applyFont="1" applyFill="1" applyBorder="1" applyAlignment="1">
      <alignment horizontal="center" vertical="center" wrapText="1"/>
    </xf>
    <xf numFmtId="164" fontId="1" fillId="0" borderId="0" xfId="15" applyNumberFormat="1" applyFont="1" applyFill="1" applyBorder="1" applyAlignment="1">
      <alignment horizontal="center" vertical="center"/>
    </xf>
    <xf numFmtId="164" fontId="0" fillId="0" borderId="51" xfId="15" applyNumberFormat="1" applyFill="1" applyBorder="1" applyAlignment="1">
      <alignment horizontal="center" vertical="center"/>
    </xf>
    <xf numFmtId="164" fontId="0" fillId="0" borderId="49" xfId="15" applyNumberFormat="1" applyFill="1" applyBorder="1" applyAlignment="1">
      <alignment horizontal="center" vertical="center"/>
    </xf>
    <xf numFmtId="164" fontId="0" fillId="0" borderId="10" xfId="15" applyNumberFormat="1" applyFill="1" applyBorder="1" applyAlignment="1">
      <alignment horizontal="center" vertical="center"/>
    </xf>
    <xf numFmtId="164" fontId="0" fillId="0" borderId="15" xfId="15" applyNumberFormat="1" applyFill="1" applyBorder="1" applyAlignment="1">
      <alignment horizontal="center" vertical="center"/>
    </xf>
    <xf numFmtId="43" fontId="5" fillId="0" borderId="46" xfId="15" applyFont="1" applyFill="1" applyBorder="1" applyAlignment="1">
      <alignment horizontal="center" vertical="center"/>
    </xf>
    <xf numFmtId="43" fontId="0" fillId="0" borderId="7" xfId="15" applyFill="1" applyBorder="1" applyAlignment="1">
      <alignment horizontal="justify" vertical="center" wrapText="1"/>
    </xf>
    <xf numFmtId="164" fontId="0" fillId="0" borderId="10" xfId="15" applyNumberFormat="1" applyFont="1" applyFill="1" applyBorder="1" applyAlignment="1">
      <alignment horizontal="center" vertical="center"/>
    </xf>
    <xf numFmtId="43" fontId="9" fillId="0" borderId="13" xfId="15" applyFont="1" applyFill="1" applyBorder="1" applyAlignment="1">
      <alignment horizontal="justify" vertical="center" wrapText="1"/>
    </xf>
    <xf numFmtId="43" fontId="1" fillId="0" borderId="56" xfId="15" applyFont="1" applyFill="1" applyBorder="1" applyAlignment="1">
      <alignment horizontal="center" vertical="center"/>
    </xf>
    <xf numFmtId="43" fontId="1" fillId="0" borderId="56" xfId="15" applyFont="1" applyFill="1" applyBorder="1" applyAlignment="1">
      <alignment horizontal="center" vertical="center" wrapText="1"/>
    </xf>
    <xf numFmtId="164" fontId="1" fillId="0" borderId="56" xfId="15" applyNumberFormat="1" applyFont="1" applyFill="1" applyBorder="1" applyAlignment="1">
      <alignment horizontal="center" vertical="center"/>
    </xf>
    <xf numFmtId="43" fontId="9" fillId="0" borderId="10" xfId="15" applyFont="1" applyFill="1" applyBorder="1" applyAlignment="1">
      <alignment horizontal="justify" vertical="center" wrapText="1"/>
    </xf>
    <xf numFmtId="43" fontId="0" fillId="0" borderId="48" xfId="15" applyFill="1" applyBorder="1" applyAlignment="1">
      <alignment horizontal="justify" vertical="center" wrapText="1"/>
    </xf>
    <xf numFmtId="43" fontId="0" fillId="0" borderId="46" xfId="15" applyFont="1" applyFill="1" applyBorder="1" applyAlignment="1">
      <alignment horizontal="justify" vertical="center" wrapText="1"/>
    </xf>
    <xf numFmtId="43" fontId="0" fillId="0" borderId="0" xfId="15" applyFill="1" applyAlignment="1">
      <alignment wrapText="1"/>
    </xf>
    <xf numFmtId="164" fontId="0" fillId="0" borderId="0" xfId="15" applyNumberFormat="1" applyFill="1" applyAlignment="1">
      <alignment/>
    </xf>
    <xf numFmtId="0" fontId="0" fillId="0" borderId="7" xfId="15" applyNumberFormat="1" applyFont="1" applyFill="1" applyBorder="1" applyAlignment="1">
      <alignment vertical="center" wrapText="1"/>
    </xf>
    <xf numFmtId="0" fontId="0" fillId="0" borderId="7" xfId="15" applyNumberFormat="1" applyFont="1" applyFill="1" applyBorder="1" applyAlignment="1">
      <alignment horizontal="justify" vertical="center" wrapText="1"/>
    </xf>
    <xf numFmtId="49" fontId="1" fillId="0" borderId="57" xfId="15" applyNumberFormat="1" applyFont="1" applyFill="1" applyBorder="1" applyAlignment="1">
      <alignment horizontal="center" vertical="center"/>
    </xf>
    <xf numFmtId="43" fontId="12" fillId="0" borderId="27" xfId="15" applyFont="1" applyFill="1" applyBorder="1" applyAlignment="1">
      <alignment horizontal="justify" vertical="center" wrapText="1"/>
    </xf>
    <xf numFmtId="43" fontId="1" fillId="0" borderId="58" xfId="15" applyFont="1" applyFill="1" applyBorder="1" applyAlignment="1">
      <alignment horizontal="center" vertical="center"/>
    </xf>
    <xf numFmtId="172" fontId="12" fillId="0" borderId="59" xfId="15" applyNumberFormat="1" applyFont="1" applyFill="1" applyBorder="1" applyAlignment="1">
      <alignment horizontal="center" vertical="center"/>
    </xf>
    <xf numFmtId="43" fontId="1" fillId="0" borderId="59" xfId="15" applyFont="1" applyFill="1" applyBorder="1" applyAlignment="1">
      <alignment horizontal="center" vertical="center"/>
    </xf>
    <xf numFmtId="43" fontId="12" fillId="0" borderId="59" xfId="15" applyFont="1" applyFill="1" applyBorder="1" applyAlignment="1">
      <alignment horizontal="justify" vertical="center" wrapText="1"/>
    </xf>
    <xf numFmtId="174" fontId="12" fillId="0" borderId="59" xfId="15" applyNumberFormat="1" applyFont="1" applyFill="1" applyBorder="1" applyAlignment="1">
      <alignment vertical="center"/>
    </xf>
    <xf numFmtId="2" fontId="12" fillId="0" borderId="60" xfId="15" applyNumberFormat="1" applyFont="1" applyFill="1" applyBorder="1" applyAlignment="1">
      <alignment vertical="center"/>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horizontal="right"/>
    </xf>
    <xf numFmtId="0" fontId="1" fillId="0" borderId="61"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49" fontId="12" fillId="2" borderId="64" xfId="15" applyNumberFormat="1" applyFont="1" applyFill="1" applyBorder="1" applyAlignment="1">
      <alignment horizontal="justify" vertical="center" wrapText="1"/>
    </xf>
    <xf numFmtId="49" fontId="12" fillId="2" borderId="65" xfId="15" applyNumberFormat="1" applyFont="1" applyFill="1" applyBorder="1" applyAlignment="1">
      <alignment horizontal="justify" vertical="center" wrapText="1"/>
    </xf>
    <xf numFmtId="43" fontId="5" fillId="0" borderId="0" xfId="15" applyFont="1" applyBorder="1" applyAlignment="1">
      <alignment horizontal="center" vertical="center" wrapText="1"/>
    </xf>
    <xf numFmtId="43" fontId="5" fillId="0" borderId="0" xfId="15" applyFont="1" applyBorder="1" applyAlignment="1">
      <alignment horizontal="center" vertical="center" wrapText="1"/>
    </xf>
    <xf numFmtId="43" fontId="5" fillId="0" borderId="0" xfId="15" applyFont="1" applyBorder="1" applyAlignment="1">
      <alignment horizontal="center" vertical="center" wrapText="1"/>
    </xf>
    <xf numFmtId="43" fontId="5" fillId="0" borderId="0" xfId="15" applyFont="1" applyBorder="1" applyAlignment="1">
      <alignment horizontal="center" vertical="center" wrapText="1"/>
    </xf>
    <xf numFmtId="43" fontId="5" fillId="0" borderId="0" xfId="15" applyFont="1" applyBorder="1" applyAlignment="1">
      <alignment horizontal="center" vertical="center" wrapText="1"/>
    </xf>
    <xf numFmtId="43" fontId="1" fillId="0" borderId="66" xfId="15" applyFont="1" applyBorder="1" applyAlignment="1">
      <alignment horizontal="center" vertical="center"/>
    </xf>
    <xf numFmtId="43" fontId="1" fillId="0" borderId="67" xfId="15" applyFont="1" applyBorder="1" applyAlignment="1">
      <alignment horizontal="center" vertical="center"/>
    </xf>
    <xf numFmtId="43" fontId="1" fillId="0" borderId="68" xfId="15" applyFont="1" applyBorder="1" applyAlignment="1">
      <alignment horizontal="center" vertical="center"/>
    </xf>
    <xf numFmtId="43" fontId="1" fillId="0" borderId="69" xfId="15" applyFont="1" applyFill="1" applyBorder="1" applyAlignment="1">
      <alignment horizontal="center" vertical="center"/>
    </xf>
    <xf numFmtId="43" fontId="1" fillId="0" borderId="28" xfId="15" applyFont="1" applyFill="1" applyBorder="1" applyAlignment="1">
      <alignment horizontal="center" vertical="center"/>
    </xf>
    <xf numFmtId="0" fontId="6" fillId="0" borderId="0" xfId="0" applyFont="1" applyFill="1" applyAlignment="1">
      <alignment horizontal="left"/>
    </xf>
    <xf numFmtId="49" fontId="19" fillId="0" borderId="0" xfId="0" applyNumberFormat="1" applyFont="1" applyFill="1" applyAlignment="1">
      <alignment horizontal="left" vertical="center"/>
    </xf>
    <xf numFmtId="0" fontId="1" fillId="0" borderId="0" xfId="0" applyFont="1" applyFill="1" applyAlignment="1">
      <alignment horizontal="center" wrapText="1"/>
    </xf>
    <xf numFmtId="0" fontId="5" fillId="0" borderId="0" xfId="0" applyFont="1" applyFill="1" applyAlignment="1">
      <alignment horizontal="center" vertical="center"/>
    </xf>
    <xf numFmtId="49" fontId="18" fillId="0" borderId="1" xfId="0" applyNumberFormat="1" applyFont="1" applyFill="1" applyBorder="1" applyAlignment="1">
      <alignment horizontal="center" vertical="center"/>
    </xf>
    <xf numFmtId="49" fontId="18" fillId="0" borderId="44" xfId="0" applyNumberFormat="1" applyFont="1" applyFill="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1" fillId="0" borderId="0" xfId="0" applyFont="1" applyAlignment="1">
      <alignment horizontal="center"/>
    </xf>
    <xf numFmtId="3" fontId="8" fillId="0" borderId="0" xfId="0" applyNumberFormat="1" applyFont="1" applyAlignment="1">
      <alignment horizontal="left"/>
    </xf>
    <xf numFmtId="0" fontId="7" fillId="0" borderId="0" xfId="0" applyFont="1" applyAlignment="1">
      <alignment horizontal="center"/>
    </xf>
    <xf numFmtId="0" fontId="1" fillId="0" borderId="62" xfId="0" applyFont="1" applyBorder="1" applyAlignment="1">
      <alignment horizontal="center" vertical="center"/>
    </xf>
    <xf numFmtId="0" fontId="1" fillId="0" borderId="6" xfId="0" applyFont="1" applyBorder="1" applyAlignment="1">
      <alignment horizontal="center" vertical="center"/>
    </xf>
    <xf numFmtId="0" fontId="1" fillId="0" borderId="63" xfId="0" applyFont="1" applyBorder="1" applyAlignment="1">
      <alignment horizontal="center" vertical="center"/>
    </xf>
    <xf numFmtId="0" fontId="1" fillId="0" borderId="7" xfId="0" applyFont="1" applyBorder="1" applyAlignment="1">
      <alignment horizontal="center" vertical="center"/>
    </xf>
    <xf numFmtId="0" fontId="1" fillId="0" borderId="70"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Alignment="1">
      <alignment horizontal="right" vertical="center"/>
    </xf>
    <xf numFmtId="43" fontId="10" fillId="0" borderId="5" xfId="15" applyFont="1" applyBorder="1" applyAlignment="1">
      <alignment horizontal="center" vertical="center"/>
    </xf>
    <xf numFmtId="43" fontId="10" fillId="0" borderId="48" xfId="15" applyFont="1" applyBorder="1" applyAlignment="1">
      <alignment horizontal="center" vertical="center"/>
    </xf>
    <xf numFmtId="43" fontId="0" fillId="0" borderId="0" xfId="15" applyFont="1" applyAlignment="1">
      <alignment horizontal="left" vertical="center"/>
    </xf>
    <xf numFmtId="43" fontId="0" fillId="0" borderId="0" xfId="15" applyAlignment="1">
      <alignment horizontal="left" vertical="center"/>
    </xf>
    <xf numFmtId="43" fontId="5" fillId="0" borderId="0" xfId="15" applyFont="1" applyAlignment="1">
      <alignment horizontal="center" wrapText="1"/>
    </xf>
    <xf numFmtId="43" fontId="10" fillId="0" borderId="1" xfId="15" applyFont="1" applyBorder="1" applyAlignment="1">
      <alignment horizontal="center"/>
    </xf>
    <xf numFmtId="43" fontId="10" fillId="0" borderId="44" xfId="15" applyFont="1" applyBorder="1" applyAlignment="1">
      <alignment horizontal="center"/>
    </xf>
    <xf numFmtId="43" fontId="10" fillId="0" borderId="45" xfId="15" applyFont="1" applyBorder="1" applyAlignment="1">
      <alignment horizontal="center"/>
    </xf>
    <xf numFmtId="43" fontId="10" fillId="0" borderId="1" xfId="15" applyFont="1" applyBorder="1" applyAlignment="1">
      <alignment horizontal="center" vertical="center"/>
    </xf>
    <xf numFmtId="43" fontId="10" fillId="0" borderId="44" xfId="15" applyFont="1" applyBorder="1" applyAlignment="1">
      <alignment horizontal="center" vertical="center"/>
    </xf>
    <xf numFmtId="43" fontId="10" fillId="0" borderId="45" xfId="15" applyFont="1" applyBorder="1" applyAlignment="1">
      <alignment horizontal="center" vertical="center"/>
    </xf>
    <xf numFmtId="43" fontId="1" fillId="0" borderId="0" xfId="15" applyFont="1" applyAlignment="1">
      <alignment horizontal="right" wrapText="1"/>
    </xf>
    <xf numFmtId="43" fontId="1" fillId="0" borderId="0" xfId="15" applyFont="1" applyAlignment="1">
      <alignment horizontal="center" wrapText="1"/>
    </xf>
    <xf numFmtId="43" fontId="5" fillId="0" borderId="0" xfId="15" applyFont="1" applyAlignment="1">
      <alignment horizontal="center"/>
    </xf>
    <xf numFmtId="43" fontId="5" fillId="0" borderId="1" xfId="15" applyFont="1" applyBorder="1" applyAlignment="1">
      <alignment horizontal="center" vertical="center"/>
    </xf>
    <xf numFmtId="43" fontId="5" fillId="0" borderId="44" xfId="15" applyFont="1" applyBorder="1" applyAlignment="1">
      <alignment horizontal="center" vertical="center"/>
    </xf>
    <xf numFmtId="43" fontId="5" fillId="0" borderId="45" xfId="15" applyFont="1" applyBorder="1" applyAlignment="1">
      <alignment horizontal="center" vertical="center"/>
    </xf>
    <xf numFmtId="43" fontId="4" fillId="0" borderId="1" xfId="15" applyFont="1" applyBorder="1" applyAlignment="1">
      <alignment horizontal="center" vertical="center" wrapText="1"/>
    </xf>
    <xf numFmtId="43" fontId="4" fillId="0" borderId="44" xfId="15" applyFont="1" applyBorder="1" applyAlignment="1">
      <alignment horizontal="center" vertical="center" wrapText="1"/>
    </xf>
    <xf numFmtId="43" fontId="5" fillId="0" borderId="44" xfId="15" applyFont="1" applyBorder="1" applyAlignment="1">
      <alignment horizontal="center" vertical="center"/>
    </xf>
    <xf numFmtId="43" fontId="5" fillId="0" borderId="45" xfId="15" applyFont="1" applyBorder="1" applyAlignment="1">
      <alignment horizontal="center" vertical="center"/>
    </xf>
    <xf numFmtId="43" fontId="4" fillId="0" borderId="7" xfId="15" applyFont="1" applyBorder="1" applyAlignment="1">
      <alignment horizontal="left" vertical="center" wrapText="1"/>
    </xf>
    <xf numFmtId="43" fontId="4" fillId="0" borderId="7" xfId="15" applyFont="1" applyBorder="1" applyAlignment="1">
      <alignment horizontal="center" vertical="center"/>
    </xf>
    <xf numFmtId="43" fontId="4" fillId="0" borderId="16" xfId="15" applyFont="1" applyBorder="1" applyAlignment="1">
      <alignment horizontal="center" vertical="center"/>
    </xf>
    <xf numFmtId="43" fontId="4" fillId="0" borderId="48" xfId="15" applyFont="1" applyBorder="1" applyAlignment="1">
      <alignment horizontal="left" vertical="center" wrapText="1"/>
    </xf>
    <xf numFmtId="43" fontId="4" fillId="0" borderId="48" xfId="15" applyFont="1" applyBorder="1" applyAlignment="1">
      <alignment horizontal="center" vertical="center"/>
    </xf>
    <xf numFmtId="43" fontId="4" fillId="0" borderId="17" xfId="15" applyFont="1" applyBorder="1" applyAlignment="1">
      <alignment horizontal="center" vertical="center"/>
    </xf>
    <xf numFmtId="43" fontId="4" fillId="0" borderId="7" xfId="15" applyFont="1" applyBorder="1" applyAlignment="1">
      <alignment vertical="center" wrapText="1"/>
    </xf>
    <xf numFmtId="43" fontId="4" fillId="0" borderId="18" xfId="15" applyFont="1" applyBorder="1" applyAlignment="1">
      <alignment horizontal="center" vertical="center" wrapText="1"/>
    </xf>
    <xf numFmtId="43" fontId="4" fillId="0" borderId="71" xfId="15" applyFont="1" applyBorder="1" applyAlignment="1">
      <alignment horizontal="center" vertical="center" wrapText="1"/>
    </xf>
    <xf numFmtId="43" fontId="4" fillId="0" borderId="72" xfId="15" applyFont="1" applyBorder="1" applyAlignment="1">
      <alignment horizontal="center" vertical="center" wrapText="1"/>
    </xf>
    <xf numFmtId="43" fontId="4" fillId="0" borderId="18" xfId="15" applyFont="1" applyBorder="1" applyAlignment="1">
      <alignment horizontal="center" vertical="center"/>
    </xf>
    <xf numFmtId="43" fontId="4" fillId="0" borderId="71" xfId="15" applyFont="1" applyBorder="1" applyAlignment="1">
      <alignment horizontal="center" vertical="center"/>
    </xf>
    <xf numFmtId="43" fontId="4" fillId="0" borderId="73" xfId="15" applyFont="1" applyBorder="1" applyAlignment="1">
      <alignment horizontal="center" vertical="center"/>
    </xf>
    <xf numFmtId="43" fontId="4" fillId="0" borderId="44" xfId="15" applyFont="1" applyBorder="1" applyAlignment="1">
      <alignment horizontal="center" vertical="center"/>
    </xf>
    <xf numFmtId="43" fontId="4" fillId="0" borderId="45" xfId="15" applyFont="1" applyBorder="1" applyAlignment="1">
      <alignment horizontal="center" vertical="center"/>
    </xf>
    <xf numFmtId="43" fontId="4" fillId="0" borderId="46" xfId="15" applyFont="1" applyBorder="1" applyAlignment="1">
      <alignment vertical="center" wrapText="1"/>
    </xf>
    <xf numFmtId="43" fontId="4" fillId="0" borderId="46" xfId="15" applyFont="1" applyBorder="1" applyAlignment="1">
      <alignment horizontal="center" vertical="center"/>
    </xf>
    <xf numFmtId="43" fontId="4" fillId="0" borderId="47" xfId="15" applyFont="1" applyBorder="1" applyAlignment="1">
      <alignment horizontal="center" vertical="center"/>
    </xf>
    <xf numFmtId="43" fontId="1" fillId="0" borderId="0" xfId="15" applyFont="1" applyAlignment="1">
      <alignment horizontal="center" vertical="center" wrapText="1"/>
    </xf>
    <xf numFmtId="43" fontId="3" fillId="0" borderId="0" xfId="15" applyFont="1" applyAlignment="1">
      <alignment horizontal="center" vertical="center" wrapText="1"/>
    </xf>
    <xf numFmtId="49" fontId="1" fillId="0" borderId="57" xfId="15" applyNumberFormat="1" applyFont="1" applyFill="1" applyBorder="1" applyAlignment="1">
      <alignment horizontal="center" vertical="center"/>
    </xf>
    <xf numFmtId="49" fontId="1" fillId="0" borderId="74" xfId="15" applyNumberFormat="1" applyFont="1" applyFill="1" applyBorder="1" applyAlignment="1">
      <alignment horizontal="center" vertical="center"/>
    </xf>
    <xf numFmtId="49" fontId="1" fillId="0" borderId="75" xfId="15" applyNumberFormat="1" applyFont="1" applyFill="1" applyBorder="1" applyAlignment="1">
      <alignment horizontal="center" vertical="center"/>
    </xf>
    <xf numFmtId="43" fontId="21" fillId="0" borderId="46" xfId="15" applyFont="1" applyFill="1" applyBorder="1" applyAlignment="1">
      <alignment horizontal="center" vertical="center" wrapText="1"/>
    </xf>
    <xf numFmtId="43" fontId="21" fillId="0" borderId="47" xfId="15" applyFont="1" applyFill="1" applyBorder="1" applyAlignment="1">
      <alignment horizontal="center" vertical="center" wrapText="1"/>
    </xf>
    <xf numFmtId="43" fontId="5" fillId="0" borderId="76" xfId="15" applyFont="1" applyFill="1" applyBorder="1" applyAlignment="1">
      <alignment horizontal="center" vertical="center"/>
    </xf>
    <xf numFmtId="43" fontId="5" fillId="0" borderId="56" xfId="15" applyFont="1" applyFill="1" applyBorder="1" applyAlignment="1">
      <alignment horizontal="center" vertical="center"/>
    </xf>
    <xf numFmtId="43" fontId="5" fillId="0" borderId="77" xfId="15" applyFont="1" applyFill="1" applyBorder="1" applyAlignment="1">
      <alignment horizontal="center" vertical="center"/>
    </xf>
    <xf numFmtId="43" fontId="1" fillId="0" borderId="74" xfId="15" applyFont="1" applyFill="1" applyBorder="1" applyAlignment="1">
      <alignment horizontal="center" vertical="center"/>
    </xf>
    <xf numFmtId="43" fontId="1" fillId="0" borderId="75" xfId="15" applyFont="1" applyFill="1" applyBorder="1" applyAlignment="1">
      <alignment horizontal="center" vertical="center"/>
    </xf>
    <xf numFmtId="43" fontId="5" fillId="0" borderId="1" xfId="15" applyFont="1" applyFill="1" applyBorder="1" applyAlignment="1">
      <alignment horizontal="center" vertical="center"/>
    </xf>
    <xf numFmtId="43" fontId="5" fillId="0" borderId="44" xfId="15" applyFont="1" applyFill="1" applyBorder="1" applyAlignment="1">
      <alignment horizontal="center" vertical="center"/>
    </xf>
    <xf numFmtId="43" fontId="5" fillId="0" borderId="45" xfId="15" applyFont="1" applyFill="1" applyBorder="1" applyAlignment="1">
      <alignment horizontal="center" vertical="center"/>
    </xf>
    <xf numFmtId="49" fontId="1" fillId="0" borderId="78" xfId="15" applyNumberFormat="1" applyFont="1" applyFill="1" applyBorder="1" applyAlignment="1">
      <alignment horizontal="center" vertical="center"/>
    </xf>
    <xf numFmtId="49" fontId="1" fillId="0" borderId="54" xfId="15" applyNumberFormat="1" applyFont="1" applyFill="1" applyBorder="1" applyAlignment="1">
      <alignment horizontal="center" vertical="center"/>
    </xf>
    <xf numFmtId="49" fontId="1" fillId="0" borderId="79" xfId="15" applyNumberFormat="1" applyFont="1" applyFill="1" applyBorder="1" applyAlignment="1">
      <alignment horizontal="center" vertical="center"/>
    </xf>
    <xf numFmtId="43" fontId="14" fillId="0" borderId="57" xfId="15" applyFont="1" applyFill="1" applyBorder="1" applyAlignment="1">
      <alignment horizontal="center" vertical="center" wrapText="1"/>
    </xf>
    <xf numFmtId="43" fontId="14" fillId="0" borderId="75" xfId="15" applyFont="1" applyFill="1" applyBorder="1" applyAlignment="1">
      <alignment horizontal="center" vertical="center" wrapText="1"/>
    </xf>
    <xf numFmtId="43" fontId="21" fillId="0" borderId="48" xfId="15" applyFont="1" applyFill="1" applyBorder="1" applyAlignment="1">
      <alignment horizontal="center" vertical="center" wrapText="1"/>
    </xf>
    <xf numFmtId="49" fontId="1" fillId="0" borderId="2" xfId="15" applyNumberFormat="1" applyFont="1" applyFill="1" applyBorder="1" applyAlignment="1">
      <alignment horizontal="center" vertical="center"/>
    </xf>
    <xf numFmtId="49" fontId="1" fillId="0" borderId="5" xfId="15" applyNumberFormat="1" applyFont="1" applyFill="1" applyBorder="1" applyAlignment="1">
      <alignment horizontal="center" vertical="center"/>
    </xf>
    <xf numFmtId="43" fontId="5" fillId="0" borderId="80" xfId="15" applyFont="1" applyFill="1" applyBorder="1" applyAlignment="1">
      <alignment horizontal="center" vertical="center" wrapText="1"/>
    </xf>
    <xf numFmtId="43" fontId="5" fillId="0" borderId="81" xfId="15" applyFont="1" applyFill="1" applyBorder="1" applyAlignment="1">
      <alignment horizontal="center" vertical="center" wrapText="1"/>
    </xf>
    <xf numFmtId="43" fontId="5" fillId="0" borderId="82" xfId="15" applyFont="1" applyFill="1" applyBorder="1" applyAlignment="1">
      <alignment horizontal="center" vertical="center" wrapText="1"/>
    </xf>
    <xf numFmtId="49" fontId="1" fillId="0" borderId="3" xfId="15" applyNumberFormat="1" applyFont="1" applyFill="1" applyBorder="1" applyAlignment="1">
      <alignment horizontal="center" vertical="center"/>
    </xf>
    <xf numFmtId="43" fontId="21" fillId="0" borderId="0" xfId="15" applyFont="1" applyFill="1" applyBorder="1" applyAlignment="1">
      <alignment horizontal="center" vertical="center" wrapText="1"/>
    </xf>
    <xf numFmtId="43" fontId="5" fillId="0" borderId="0" xfId="15" applyFont="1" applyFill="1" applyAlignment="1">
      <alignment horizont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2</xdr:col>
      <xdr:colOff>228600</xdr:colOff>
      <xdr:row>35</xdr:row>
      <xdr:rowOff>0</xdr:rowOff>
    </xdr:to>
    <xdr:sp>
      <xdr:nvSpPr>
        <xdr:cNvPr id="1" name="Line 1"/>
        <xdr:cNvSpPr>
          <a:spLocks/>
        </xdr:cNvSpPr>
      </xdr:nvSpPr>
      <xdr:spPr>
        <a:xfrm flipH="1" flipV="1">
          <a:off x="0" y="10458450"/>
          <a:ext cx="10191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0</xdr:rowOff>
    </xdr:from>
    <xdr:to>
      <xdr:col>2</xdr:col>
      <xdr:colOff>228600</xdr:colOff>
      <xdr:row>94</xdr:row>
      <xdr:rowOff>0</xdr:rowOff>
    </xdr:to>
    <xdr:sp>
      <xdr:nvSpPr>
        <xdr:cNvPr id="1" name="Line 1"/>
        <xdr:cNvSpPr>
          <a:spLocks/>
        </xdr:cNvSpPr>
      </xdr:nvSpPr>
      <xdr:spPr>
        <a:xfrm flipH="1" flipV="1">
          <a:off x="0" y="24936450"/>
          <a:ext cx="10477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TextBox 1"/>
        <xdr:cNvSpPr txBox="1">
          <a:spLocks noChangeArrowheads="1"/>
        </xdr:cNvSpPr>
      </xdr:nvSpPr>
      <xdr:spPr>
        <a:xfrm>
          <a:off x="992505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10</xdr:row>
      <xdr:rowOff>0</xdr:rowOff>
    </xdr:from>
    <xdr:to>
      <xdr:col>8</xdr:col>
      <xdr:colOff>0</xdr:colOff>
      <xdr:row>10</xdr:row>
      <xdr:rowOff>0</xdr:rowOff>
    </xdr:to>
    <xdr:sp>
      <xdr:nvSpPr>
        <xdr:cNvPr id="2" name="TextBox 2"/>
        <xdr:cNvSpPr txBox="1">
          <a:spLocks noChangeArrowheads="1"/>
        </xdr:cNvSpPr>
      </xdr:nvSpPr>
      <xdr:spPr>
        <a:xfrm>
          <a:off x="992505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10</xdr:row>
      <xdr:rowOff>0</xdr:rowOff>
    </xdr:from>
    <xdr:to>
      <xdr:col>8</xdr:col>
      <xdr:colOff>0</xdr:colOff>
      <xdr:row>10</xdr:row>
      <xdr:rowOff>0</xdr:rowOff>
    </xdr:to>
    <xdr:sp>
      <xdr:nvSpPr>
        <xdr:cNvPr id="3" name="TextBox 3"/>
        <xdr:cNvSpPr txBox="1">
          <a:spLocks noChangeArrowheads="1"/>
        </xdr:cNvSpPr>
      </xdr:nvSpPr>
      <xdr:spPr>
        <a:xfrm>
          <a:off x="992505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10</xdr:row>
      <xdr:rowOff>0</xdr:rowOff>
    </xdr:from>
    <xdr:to>
      <xdr:col>8</xdr:col>
      <xdr:colOff>0</xdr:colOff>
      <xdr:row>10</xdr:row>
      <xdr:rowOff>0</xdr:rowOff>
    </xdr:to>
    <xdr:sp>
      <xdr:nvSpPr>
        <xdr:cNvPr id="4" name="TextBox 4"/>
        <xdr:cNvSpPr txBox="1">
          <a:spLocks noChangeArrowheads="1"/>
        </xdr:cNvSpPr>
      </xdr:nvSpPr>
      <xdr:spPr>
        <a:xfrm>
          <a:off x="9925050" y="206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je%20dokumenty\budzet\BUD&#379;ET%202006\PROWIZORIUM%202006\zalaczniki_do_budz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s>
    <sheetDataSet>
      <sheetData sheetId="0">
        <row r="18">
          <cell r="C18" t="str">
            <v>ADMINISTRACJA PUBLICZNA</v>
          </cell>
        </row>
        <row r="19">
          <cell r="C19" t="str">
            <v>URZĘDY NACZELNYCH ORGANÓW WŁADZY PAŃSTWOWEJ, KONTROLI I OCHRONY PRAWA ORAZ SĄDOWNICTWA</v>
          </cell>
        </row>
        <row r="20">
          <cell r="C20" t="str">
            <v>OBRONA NARODOWA</v>
          </cell>
        </row>
        <row r="21">
          <cell r="C21" t="str">
            <v>BEZPIECZEŃSTWO PUBLICZNE I OCHRONA PRZECIWPOŻAROWA</v>
          </cell>
        </row>
        <row r="27">
          <cell r="C27" t="str">
            <v>POMOC SPOŁECZNA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9"/>
  <sheetViews>
    <sheetView workbookViewId="0" topLeftCell="A1">
      <selection activeCell="H2" sqref="H2"/>
    </sheetView>
  </sheetViews>
  <sheetFormatPr defaultColWidth="9.140625" defaultRowHeight="19.5" customHeight="1"/>
  <cols>
    <col min="1" max="1" width="5.00390625" style="0" customWidth="1"/>
    <col min="2" max="2" width="6.8515625" style="0" customWidth="1"/>
    <col min="3" max="3" width="8.28125" style="0" customWidth="1"/>
    <col min="4" max="4" width="47.57421875" style="0" customWidth="1"/>
    <col min="5" max="5" width="12.28125" style="0" customWidth="1"/>
    <col min="6" max="6" width="11.8515625" style="0" customWidth="1"/>
  </cols>
  <sheetData>
    <row r="1" spans="1:7" ht="19.5" customHeight="1">
      <c r="A1" s="302" t="s">
        <v>139</v>
      </c>
      <c r="B1" s="302"/>
      <c r="C1" s="302"/>
      <c r="D1" s="302"/>
      <c r="E1" s="302"/>
      <c r="F1" s="303"/>
      <c r="G1" s="84"/>
    </row>
    <row r="2" spans="1:7" ht="19.5" customHeight="1" thickBot="1">
      <c r="A2" s="304" t="s">
        <v>290</v>
      </c>
      <c r="B2" s="305"/>
      <c r="C2" s="305"/>
      <c r="D2" s="305"/>
      <c r="E2" s="305"/>
      <c r="F2" s="306"/>
      <c r="G2" s="84"/>
    </row>
    <row r="3" spans="1:7" ht="19.5" customHeight="1" thickBot="1" thickTop="1">
      <c r="A3" s="307" t="s">
        <v>140</v>
      </c>
      <c r="B3" s="308"/>
      <c r="C3" s="308"/>
      <c r="D3" s="308"/>
      <c r="E3" s="308"/>
      <c r="F3" s="309"/>
      <c r="G3" s="84"/>
    </row>
    <row r="4" spans="1:7" ht="19.5" customHeight="1" thickTop="1">
      <c r="A4" s="85" t="s">
        <v>28</v>
      </c>
      <c r="B4" s="86" t="s">
        <v>29</v>
      </c>
      <c r="C4" s="86" t="s">
        <v>121</v>
      </c>
      <c r="D4" s="145" t="s">
        <v>122</v>
      </c>
      <c r="E4" s="86" t="s">
        <v>123</v>
      </c>
      <c r="F4" s="87" t="s">
        <v>124</v>
      </c>
      <c r="G4" s="99"/>
    </row>
    <row r="5" spans="1:7" ht="19.5" customHeight="1">
      <c r="A5" s="103">
        <v>10</v>
      </c>
      <c r="B5" s="104"/>
      <c r="C5" s="104"/>
      <c r="D5" s="89" t="s">
        <v>119</v>
      </c>
      <c r="E5" s="105">
        <v>-12000</v>
      </c>
      <c r="F5" s="106">
        <v>1000</v>
      </c>
      <c r="G5" s="99"/>
    </row>
    <row r="6" spans="1:7" ht="19.5" customHeight="1">
      <c r="A6" s="107"/>
      <c r="B6" s="108">
        <v>1010</v>
      </c>
      <c r="C6" s="109"/>
      <c r="D6" s="110" t="s">
        <v>125</v>
      </c>
      <c r="E6" s="111">
        <v>0</v>
      </c>
      <c r="F6" s="112">
        <v>1000</v>
      </c>
      <c r="G6" s="99"/>
    </row>
    <row r="7" spans="1:7" ht="19.5" customHeight="1">
      <c r="A7" s="107"/>
      <c r="B7" s="109"/>
      <c r="C7" s="113">
        <v>970</v>
      </c>
      <c r="D7" s="114" t="s">
        <v>126</v>
      </c>
      <c r="E7" s="115">
        <v>0</v>
      </c>
      <c r="F7" s="116">
        <v>1000</v>
      </c>
      <c r="G7" s="99"/>
    </row>
    <row r="8" spans="1:7" ht="19.5" customHeight="1">
      <c r="A8" s="107"/>
      <c r="B8" s="108">
        <v>1095</v>
      </c>
      <c r="C8" s="109"/>
      <c r="D8" s="110" t="s">
        <v>118</v>
      </c>
      <c r="E8" s="117">
        <v>-12000</v>
      </c>
      <c r="F8" s="118">
        <v>0</v>
      </c>
      <c r="G8" s="99"/>
    </row>
    <row r="9" spans="1:7" ht="28.5" customHeight="1">
      <c r="A9" s="107"/>
      <c r="B9" s="109"/>
      <c r="C9" s="113">
        <v>770</v>
      </c>
      <c r="D9" s="114" t="s">
        <v>141</v>
      </c>
      <c r="E9" s="119">
        <v>-12000</v>
      </c>
      <c r="F9" s="120">
        <v>0</v>
      </c>
      <c r="G9" s="99"/>
    </row>
    <row r="10" spans="1:7" ht="19.5" customHeight="1">
      <c r="A10" s="121">
        <v>700</v>
      </c>
      <c r="B10" s="104"/>
      <c r="C10" s="104"/>
      <c r="D10" s="89" t="s">
        <v>127</v>
      </c>
      <c r="E10" s="122">
        <v>0</v>
      </c>
      <c r="F10" s="106">
        <v>6400</v>
      </c>
      <c r="G10" s="99"/>
    </row>
    <row r="11" spans="1:7" ht="19.5" customHeight="1">
      <c r="A11" s="107"/>
      <c r="B11" s="123">
        <v>70005</v>
      </c>
      <c r="C11" s="109"/>
      <c r="D11" s="110" t="s">
        <v>128</v>
      </c>
      <c r="E11" s="111">
        <v>0</v>
      </c>
      <c r="F11" s="112">
        <v>6400</v>
      </c>
      <c r="G11" s="99"/>
    </row>
    <row r="12" spans="1:7" ht="19.5" customHeight="1">
      <c r="A12" s="107"/>
      <c r="B12" s="109"/>
      <c r="C12" s="113">
        <v>690</v>
      </c>
      <c r="D12" s="114" t="s">
        <v>129</v>
      </c>
      <c r="E12" s="115">
        <v>0</v>
      </c>
      <c r="F12" s="116">
        <v>2100</v>
      </c>
      <c r="G12" s="99"/>
    </row>
    <row r="13" spans="1:7" ht="28.5" customHeight="1">
      <c r="A13" s="107"/>
      <c r="B13" s="109"/>
      <c r="C13" s="113">
        <v>770</v>
      </c>
      <c r="D13" s="114" t="s">
        <v>141</v>
      </c>
      <c r="E13" s="115">
        <v>0</v>
      </c>
      <c r="F13" s="116">
        <v>4300</v>
      </c>
      <c r="G13" s="99"/>
    </row>
    <row r="14" spans="1:7" ht="19.5" customHeight="1">
      <c r="A14" s="121">
        <v>750</v>
      </c>
      <c r="B14" s="104"/>
      <c r="C14" s="104"/>
      <c r="D14" s="89" t="s">
        <v>130</v>
      </c>
      <c r="E14" s="122">
        <v>0</v>
      </c>
      <c r="F14" s="124">
        <v>444</v>
      </c>
      <c r="G14" s="99"/>
    </row>
    <row r="15" spans="1:7" ht="19.5" customHeight="1">
      <c r="A15" s="107"/>
      <c r="B15" s="123">
        <v>75023</v>
      </c>
      <c r="C15" s="109"/>
      <c r="D15" s="110" t="s">
        <v>131</v>
      </c>
      <c r="E15" s="111">
        <v>0</v>
      </c>
      <c r="F15" s="125">
        <v>200</v>
      </c>
      <c r="G15" s="99"/>
    </row>
    <row r="16" spans="1:7" ht="19.5" customHeight="1">
      <c r="A16" s="107"/>
      <c r="B16" s="109"/>
      <c r="C16" s="113">
        <v>970</v>
      </c>
      <c r="D16" s="114" t="s">
        <v>126</v>
      </c>
      <c r="E16" s="115">
        <v>0</v>
      </c>
      <c r="F16" s="126">
        <v>200</v>
      </c>
      <c r="G16" s="99"/>
    </row>
    <row r="17" spans="1:7" ht="19.5" customHeight="1">
      <c r="A17" s="107"/>
      <c r="B17" s="123">
        <v>75095</v>
      </c>
      <c r="C17" s="109"/>
      <c r="D17" s="110" t="s">
        <v>118</v>
      </c>
      <c r="E17" s="111">
        <v>0</v>
      </c>
      <c r="F17" s="125">
        <v>244</v>
      </c>
      <c r="G17" s="99"/>
    </row>
    <row r="18" spans="1:7" ht="19.5" customHeight="1">
      <c r="A18" s="107"/>
      <c r="B18" s="109"/>
      <c r="C18" s="113">
        <v>970</v>
      </c>
      <c r="D18" s="114" t="s">
        <v>126</v>
      </c>
      <c r="E18" s="115">
        <v>0</v>
      </c>
      <c r="F18" s="126">
        <v>244</v>
      </c>
      <c r="G18" s="99"/>
    </row>
    <row r="19" spans="1:7" ht="34.5" customHeight="1">
      <c r="A19" s="121">
        <v>756</v>
      </c>
      <c r="B19" s="104"/>
      <c r="C19" s="104"/>
      <c r="D19" s="89" t="s">
        <v>142</v>
      </c>
      <c r="E19" s="127">
        <v>-8100</v>
      </c>
      <c r="F19" s="128">
        <v>16750</v>
      </c>
      <c r="G19" s="99"/>
    </row>
    <row r="20" spans="1:7" ht="38.25" customHeight="1">
      <c r="A20" s="107"/>
      <c r="B20" s="123">
        <v>75615</v>
      </c>
      <c r="C20" s="109"/>
      <c r="D20" s="88" t="s">
        <v>143</v>
      </c>
      <c r="E20" s="129">
        <v>-7500</v>
      </c>
      <c r="F20" s="130">
        <v>12000</v>
      </c>
      <c r="G20" s="99"/>
    </row>
    <row r="21" spans="1:7" ht="19.5" customHeight="1">
      <c r="A21" s="107"/>
      <c r="B21" s="109"/>
      <c r="C21" s="113">
        <v>310</v>
      </c>
      <c r="D21" s="114" t="s">
        <v>102</v>
      </c>
      <c r="E21" s="115">
        <v>0</v>
      </c>
      <c r="F21" s="131">
        <v>12000</v>
      </c>
      <c r="G21" s="99"/>
    </row>
    <row r="22" spans="1:7" ht="19.5" customHeight="1">
      <c r="A22" s="107"/>
      <c r="B22" s="109"/>
      <c r="C22" s="113">
        <v>320</v>
      </c>
      <c r="D22" s="114" t="s">
        <v>132</v>
      </c>
      <c r="E22" s="132">
        <v>-5500</v>
      </c>
      <c r="F22" s="120">
        <v>0</v>
      </c>
      <c r="G22" s="99"/>
    </row>
    <row r="23" spans="1:7" ht="19.5" customHeight="1">
      <c r="A23" s="107"/>
      <c r="B23" s="109"/>
      <c r="C23" s="113">
        <v>340</v>
      </c>
      <c r="D23" s="114" t="s">
        <v>133</v>
      </c>
      <c r="E23" s="132">
        <v>-2000</v>
      </c>
      <c r="F23" s="120">
        <v>0</v>
      </c>
      <c r="G23" s="99"/>
    </row>
    <row r="24" spans="1:7" ht="43.5" customHeight="1">
      <c r="A24" s="107"/>
      <c r="B24" s="123">
        <v>75616</v>
      </c>
      <c r="C24" s="109"/>
      <c r="D24" s="88" t="s">
        <v>144</v>
      </c>
      <c r="E24" s="111">
        <v>0</v>
      </c>
      <c r="F24" s="112">
        <v>4750</v>
      </c>
      <c r="G24" s="99"/>
    </row>
    <row r="25" spans="1:7" ht="19.5" customHeight="1">
      <c r="A25" s="107"/>
      <c r="B25" s="109"/>
      <c r="C25" s="113">
        <v>340</v>
      </c>
      <c r="D25" s="114" t="s">
        <v>133</v>
      </c>
      <c r="E25" s="115">
        <v>0</v>
      </c>
      <c r="F25" s="116">
        <v>2800</v>
      </c>
      <c r="G25" s="99"/>
    </row>
    <row r="26" spans="1:7" ht="19.5" customHeight="1">
      <c r="A26" s="107"/>
      <c r="B26" s="109"/>
      <c r="C26" s="113">
        <v>690</v>
      </c>
      <c r="D26" s="114" t="s">
        <v>129</v>
      </c>
      <c r="E26" s="115">
        <v>0</v>
      </c>
      <c r="F26" s="126">
        <v>950</v>
      </c>
      <c r="G26" s="99"/>
    </row>
    <row r="27" spans="1:7" ht="19.5" customHeight="1">
      <c r="A27" s="107"/>
      <c r="B27" s="109"/>
      <c r="C27" s="113">
        <v>910</v>
      </c>
      <c r="D27" s="114" t="s">
        <v>134</v>
      </c>
      <c r="E27" s="115">
        <v>0</v>
      </c>
      <c r="F27" s="116">
        <v>1000</v>
      </c>
      <c r="G27" s="99"/>
    </row>
    <row r="28" spans="1:7" ht="19.5" customHeight="1">
      <c r="A28" s="107"/>
      <c r="B28" s="123">
        <v>75619</v>
      </c>
      <c r="C28" s="109"/>
      <c r="D28" s="110" t="s">
        <v>135</v>
      </c>
      <c r="E28" s="133">
        <v>-600</v>
      </c>
      <c r="F28" s="118">
        <v>0</v>
      </c>
      <c r="G28" s="99"/>
    </row>
    <row r="29" spans="1:7" ht="30.75" customHeight="1">
      <c r="A29" s="107"/>
      <c r="B29" s="109"/>
      <c r="C29" s="113">
        <v>490</v>
      </c>
      <c r="D29" s="114" t="s">
        <v>145</v>
      </c>
      <c r="E29" s="134">
        <v>-600</v>
      </c>
      <c r="F29" s="120">
        <v>0</v>
      </c>
      <c r="G29" s="99"/>
    </row>
    <row r="30" spans="1:7" ht="19.5" customHeight="1">
      <c r="A30" s="121">
        <v>852</v>
      </c>
      <c r="B30" s="104"/>
      <c r="C30" s="104"/>
      <c r="D30" s="89" t="s">
        <v>136</v>
      </c>
      <c r="E30" s="122">
        <v>0</v>
      </c>
      <c r="F30" s="106">
        <v>1600</v>
      </c>
      <c r="G30" s="99"/>
    </row>
    <row r="31" spans="1:7" ht="37.5" customHeight="1">
      <c r="A31" s="107"/>
      <c r="B31" s="123">
        <v>85212</v>
      </c>
      <c r="C31" s="109"/>
      <c r="D31" s="88" t="s">
        <v>146</v>
      </c>
      <c r="E31" s="111">
        <v>0</v>
      </c>
      <c r="F31" s="112">
        <v>1600</v>
      </c>
      <c r="G31" s="99"/>
    </row>
    <row r="32" spans="1:7" ht="39.75" customHeight="1">
      <c r="A32" s="107"/>
      <c r="B32" s="109"/>
      <c r="C32" s="135">
        <v>2360</v>
      </c>
      <c r="D32" s="136" t="s">
        <v>147</v>
      </c>
      <c r="E32" s="115">
        <v>0</v>
      </c>
      <c r="F32" s="116">
        <v>1600</v>
      </c>
      <c r="G32" s="99"/>
    </row>
    <row r="33" spans="1:7" ht="19.5" customHeight="1">
      <c r="A33" s="121">
        <v>900</v>
      </c>
      <c r="B33" s="104"/>
      <c r="C33" s="104"/>
      <c r="D33" s="89" t="s">
        <v>137</v>
      </c>
      <c r="E33" s="122">
        <v>0</v>
      </c>
      <c r="F33" s="106">
        <v>1070</v>
      </c>
      <c r="G33" s="99"/>
    </row>
    <row r="34" spans="1:7" ht="19.5" customHeight="1">
      <c r="A34" s="107"/>
      <c r="B34" s="123">
        <v>90003</v>
      </c>
      <c r="C34" s="109"/>
      <c r="D34" s="110" t="s">
        <v>138</v>
      </c>
      <c r="E34" s="111">
        <v>0</v>
      </c>
      <c r="F34" s="112">
        <v>1070</v>
      </c>
      <c r="G34" s="99"/>
    </row>
    <row r="35" spans="1:7" ht="35.25" customHeight="1" thickBot="1">
      <c r="A35" s="137"/>
      <c r="B35" s="138"/>
      <c r="C35" s="139">
        <v>6260</v>
      </c>
      <c r="D35" s="140" t="s">
        <v>148</v>
      </c>
      <c r="E35" s="141">
        <v>0</v>
      </c>
      <c r="F35" s="142">
        <v>1070</v>
      </c>
      <c r="G35" s="99"/>
    </row>
    <row r="36" spans="1:7" ht="19.5" customHeight="1" thickBot="1" thickTop="1">
      <c r="A36" s="100"/>
      <c r="B36" s="310" t="s">
        <v>149</v>
      </c>
      <c r="C36" s="311"/>
      <c r="D36" s="90">
        <f>E36+F36</f>
        <v>7164</v>
      </c>
      <c r="E36" s="101">
        <v>-20100</v>
      </c>
      <c r="F36" s="102">
        <v>27264</v>
      </c>
      <c r="G36" s="99"/>
    </row>
    <row r="37" ht="19.5" customHeight="1" thickBot="1" thickTop="1"/>
    <row r="38" spans="1:6" ht="19.5" customHeight="1" thickBot="1">
      <c r="A38" s="1"/>
      <c r="B38" s="91">
        <v>952</v>
      </c>
      <c r="C38" s="300" t="s">
        <v>150</v>
      </c>
      <c r="D38" s="301"/>
      <c r="E38" s="92">
        <v>-28693.43</v>
      </c>
      <c r="F38" s="93">
        <v>0</v>
      </c>
    </row>
    <row r="39" spans="1:6" ht="19.5" customHeight="1" thickBot="1">
      <c r="A39" s="1"/>
      <c r="B39" s="94"/>
      <c r="C39" s="95" t="s">
        <v>22</v>
      </c>
      <c r="D39" s="96">
        <f>F39+E39</f>
        <v>-28693.43</v>
      </c>
      <c r="E39" s="97">
        <f>SUM(E38:E38)</f>
        <v>-28693.43</v>
      </c>
      <c r="F39" s="98">
        <f>SUM(F38:F38)</f>
        <v>0</v>
      </c>
    </row>
  </sheetData>
  <mergeCells count="5">
    <mergeCell ref="C38:D38"/>
    <mergeCell ref="A1:F1"/>
    <mergeCell ref="A2:F2"/>
    <mergeCell ref="A3:F3"/>
    <mergeCell ref="B36:C36"/>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I98"/>
  <sheetViews>
    <sheetView workbookViewId="0" topLeftCell="A1">
      <selection activeCell="D4" sqref="D4"/>
    </sheetView>
  </sheetViews>
  <sheetFormatPr defaultColWidth="9.140625" defaultRowHeight="19.5" customHeight="1"/>
  <cols>
    <col min="1" max="1" width="4.7109375" style="84" customWidth="1"/>
    <col min="2" max="2" width="7.57421875" style="84" customWidth="1"/>
    <col min="3" max="3" width="7.8515625" style="84" customWidth="1"/>
    <col min="4" max="4" width="42.7109375" style="84" customWidth="1"/>
    <col min="5" max="5" width="14.28125" style="84" customWidth="1"/>
    <col min="6" max="6" width="14.140625" style="84" customWidth="1"/>
    <col min="7" max="7" width="13.140625" style="84" customWidth="1"/>
    <col min="8" max="8" width="9.57421875" style="84" customWidth="1"/>
    <col min="9" max="16384" width="9.140625" style="84" customWidth="1"/>
  </cols>
  <sheetData>
    <row r="1" spans="1:6" ht="27.75" customHeight="1">
      <c r="A1" s="302" t="s">
        <v>178</v>
      </c>
      <c r="B1" s="302"/>
      <c r="C1" s="302"/>
      <c r="D1" s="302"/>
      <c r="E1" s="302"/>
      <c r="F1" s="303"/>
    </row>
    <row r="2" spans="1:6" ht="26.25" customHeight="1" thickBot="1">
      <c r="A2" s="304" t="s">
        <v>291</v>
      </c>
      <c r="B2" s="305"/>
      <c r="C2" s="305"/>
      <c r="D2" s="305"/>
      <c r="E2" s="305"/>
      <c r="F2" s="306"/>
    </row>
    <row r="3" spans="1:6" ht="26.25" customHeight="1" thickBot="1" thickTop="1">
      <c r="A3" s="307" t="s">
        <v>179</v>
      </c>
      <c r="B3" s="308"/>
      <c r="C3" s="308"/>
      <c r="D3" s="308"/>
      <c r="E3" s="308"/>
      <c r="F3" s="309"/>
    </row>
    <row r="4" spans="1:7" ht="19.5" customHeight="1" thickTop="1">
      <c r="A4" s="85" t="s">
        <v>28</v>
      </c>
      <c r="B4" s="86" t="s">
        <v>29</v>
      </c>
      <c r="C4" s="86" t="s">
        <v>121</v>
      </c>
      <c r="D4" s="145" t="s">
        <v>122</v>
      </c>
      <c r="E4" s="86" t="s">
        <v>123</v>
      </c>
      <c r="F4" s="87" t="s">
        <v>124</v>
      </c>
      <c r="G4" s="99"/>
    </row>
    <row r="5" spans="1:7" ht="19.5" customHeight="1">
      <c r="A5" s="103">
        <v>10</v>
      </c>
      <c r="B5" s="104"/>
      <c r="C5" s="104"/>
      <c r="D5" s="89" t="s">
        <v>119</v>
      </c>
      <c r="E5" s="122">
        <v>0</v>
      </c>
      <c r="F5" s="128">
        <v>12000</v>
      </c>
      <c r="G5" s="99"/>
    </row>
    <row r="6" spans="1:7" ht="19.5" customHeight="1">
      <c r="A6" s="107"/>
      <c r="B6" s="108">
        <v>1010</v>
      </c>
      <c r="C6" s="109"/>
      <c r="D6" s="110" t="s">
        <v>125</v>
      </c>
      <c r="E6" s="111">
        <v>0</v>
      </c>
      <c r="F6" s="130">
        <v>12000</v>
      </c>
      <c r="G6" s="99"/>
    </row>
    <row r="7" spans="1:7" ht="19.5" customHeight="1">
      <c r="A7" s="107"/>
      <c r="B7" s="109"/>
      <c r="C7" s="135">
        <v>6050</v>
      </c>
      <c r="D7" s="114" t="s">
        <v>151</v>
      </c>
      <c r="E7" s="115">
        <v>0</v>
      </c>
      <c r="F7" s="131">
        <v>12000</v>
      </c>
      <c r="G7" s="99"/>
    </row>
    <row r="8" spans="1:7" ht="19.5" customHeight="1">
      <c r="A8" s="121">
        <v>600</v>
      </c>
      <c r="B8" s="104"/>
      <c r="C8" s="104"/>
      <c r="D8" s="89" t="s">
        <v>152</v>
      </c>
      <c r="E8" s="105">
        <v>-86000</v>
      </c>
      <c r="F8" s="146">
        <v>0</v>
      </c>
      <c r="G8" s="99"/>
    </row>
    <row r="9" spans="1:7" ht="19.5" customHeight="1">
      <c r="A9" s="107"/>
      <c r="B9" s="123">
        <v>60016</v>
      </c>
      <c r="C9" s="109"/>
      <c r="D9" s="110" t="s">
        <v>153</v>
      </c>
      <c r="E9" s="117">
        <v>-86000</v>
      </c>
      <c r="F9" s="118">
        <v>0</v>
      </c>
      <c r="G9" s="99"/>
    </row>
    <row r="10" spans="1:7" ht="19.5" customHeight="1">
      <c r="A10" s="107"/>
      <c r="B10" s="109"/>
      <c r="C10" s="135">
        <v>4210</v>
      </c>
      <c r="D10" s="114" t="s">
        <v>154</v>
      </c>
      <c r="E10" s="119">
        <v>-28000</v>
      </c>
      <c r="F10" s="120">
        <v>0</v>
      </c>
      <c r="G10" s="99"/>
    </row>
    <row r="11" spans="1:7" ht="19.5" customHeight="1">
      <c r="A11" s="107"/>
      <c r="B11" s="109"/>
      <c r="C11" s="135">
        <v>4270</v>
      </c>
      <c r="D11" s="114" t="s">
        <v>155</v>
      </c>
      <c r="E11" s="119">
        <v>-35000</v>
      </c>
      <c r="F11" s="120">
        <v>0</v>
      </c>
      <c r="G11" s="99"/>
    </row>
    <row r="12" spans="1:7" ht="19.5" customHeight="1">
      <c r="A12" s="107"/>
      <c r="B12" s="109"/>
      <c r="C12" s="135">
        <v>4300</v>
      </c>
      <c r="D12" s="114" t="s">
        <v>84</v>
      </c>
      <c r="E12" s="119">
        <v>-23000</v>
      </c>
      <c r="F12" s="120">
        <v>0</v>
      </c>
      <c r="G12" s="99"/>
    </row>
    <row r="13" spans="1:7" ht="19.5" customHeight="1">
      <c r="A13" s="121">
        <v>700</v>
      </c>
      <c r="B13" s="104"/>
      <c r="C13" s="104"/>
      <c r="D13" s="89" t="s">
        <v>127</v>
      </c>
      <c r="E13" s="127">
        <v>-2800</v>
      </c>
      <c r="F13" s="106">
        <v>4800</v>
      </c>
      <c r="G13" s="99"/>
    </row>
    <row r="14" spans="1:7" ht="19.5" customHeight="1">
      <c r="A14" s="107"/>
      <c r="B14" s="123">
        <v>70005</v>
      </c>
      <c r="C14" s="109"/>
      <c r="D14" s="110" t="s">
        <v>128</v>
      </c>
      <c r="E14" s="111">
        <v>0</v>
      </c>
      <c r="F14" s="112">
        <v>2000</v>
      </c>
      <c r="G14" s="99"/>
    </row>
    <row r="15" spans="1:7" ht="19.5" customHeight="1">
      <c r="A15" s="107"/>
      <c r="B15" s="109"/>
      <c r="C15" s="135">
        <v>4300</v>
      </c>
      <c r="D15" s="114" t="s">
        <v>84</v>
      </c>
      <c r="E15" s="115">
        <v>0</v>
      </c>
      <c r="F15" s="116">
        <v>2000</v>
      </c>
      <c r="G15" s="99"/>
    </row>
    <row r="16" spans="1:7" ht="19.5" customHeight="1">
      <c r="A16" s="107"/>
      <c r="B16" s="123">
        <v>70095</v>
      </c>
      <c r="C16" s="109"/>
      <c r="D16" s="110" t="s">
        <v>118</v>
      </c>
      <c r="E16" s="129">
        <v>-2800</v>
      </c>
      <c r="F16" s="112">
        <v>2800</v>
      </c>
      <c r="G16" s="99"/>
    </row>
    <row r="17" spans="1:7" ht="25.5" customHeight="1">
      <c r="A17" s="107"/>
      <c r="B17" s="109"/>
      <c r="C17" s="135">
        <v>3020</v>
      </c>
      <c r="D17" s="114" t="s">
        <v>180</v>
      </c>
      <c r="E17" s="115">
        <v>0</v>
      </c>
      <c r="F17" s="126">
        <v>800</v>
      </c>
      <c r="G17" s="99"/>
    </row>
    <row r="18" spans="1:7" ht="19.5" customHeight="1">
      <c r="A18" s="107"/>
      <c r="B18" s="109"/>
      <c r="C18" s="135">
        <v>4010</v>
      </c>
      <c r="D18" s="114" t="s">
        <v>66</v>
      </c>
      <c r="E18" s="134">
        <v>-800</v>
      </c>
      <c r="F18" s="120">
        <v>0</v>
      </c>
      <c r="G18" s="99"/>
    </row>
    <row r="19" spans="1:7" ht="19.5" customHeight="1">
      <c r="A19" s="107"/>
      <c r="B19" s="109"/>
      <c r="C19" s="135">
        <v>4110</v>
      </c>
      <c r="D19" s="114" t="s">
        <v>70</v>
      </c>
      <c r="E19" s="132">
        <v>-2000</v>
      </c>
      <c r="F19" s="120">
        <v>0</v>
      </c>
      <c r="G19" s="99"/>
    </row>
    <row r="20" spans="1:7" ht="19.5" customHeight="1">
      <c r="A20" s="107"/>
      <c r="B20" s="109"/>
      <c r="C20" s="135">
        <v>4270</v>
      </c>
      <c r="D20" s="114" t="s">
        <v>155</v>
      </c>
      <c r="E20" s="115">
        <v>0</v>
      </c>
      <c r="F20" s="116">
        <v>2000</v>
      </c>
      <c r="G20" s="99"/>
    </row>
    <row r="21" spans="1:7" ht="19.5" customHeight="1">
      <c r="A21" s="121">
        <v>710</v>
      </c>
      <c r="B21" s="104"/>
      <c r="C21" s="104"/>
      <c r="D21" s="89" t="s">
        <v>158</v>
      </c>
      <c r="E21" s="105">
        <v>-10700</v>
      </c>
      <c r="F21" s="106">
        <v>4700</v>
      </c>
      <c r="G21" s="99"/>
    </row>
    <row r="22" spans="1:7" ht="19.5" customHeight="1">
      <c r="A22" s="107"/>
      <c r="B22" s="123">
        <v>71004</v>
      </c>
      <c r="C22" s="109"/>
      <c r="D22" s="110" t="s">
        <v>159</v>
      </c>
      <c r="E22" s="129">
        <v>-4700</v>
      </c>
      <c r="F22" s="112">
        <v>4700</v>
      </c>
      <c r="G22" s="99"/>
    </row>
    <row r="23" spans="1:7" ht="19.5" customHeight="1">
      <c r="A23" s="107"/>
      <c r="B23" s="109"/>
      <c r="C23" s="135">
        <v>4170</v>
      </c>
      <c r="D23" s="114" t="s">
        <v>74</v>
      </c>
      <c r="E23" s="132">
        <v>-4700</v>
      </c>
      <c r="F23" s="120">
        <v>0</v>
      </c>
      <c r="G23" s="99"/>
    </row>
    <row r="24" spans="1:7" ht="19.5" customHeight="1">
      <c r="A24" s="107"/>
      <c r="B24" s="109"/>
      <c r="C24" s="135">
        <v>4300</v>
      </c>
      <c r="D24" s="114" t="s">
        <v>84</v>
      </c>
      <c r="E24" s="115">
        <v>0</v>
      </c>
      <c r="F24" s="116">
        <v>4700</v>
      </c>
      <c r="G24" s="99"/>
    </row>
    <row r="25" spans="1:7" ht="19.5" customHeight="1">
      <c r="A25" s="107"/>
      <c r="B25" s="123">
        <v>71035</v>
      </c>
      <c r="C25" s="109"/>
      <c r="D25" s="110" t="s">
        <v>160</v>
      </c>
      <c r="E25" s="129">
        <v>-6000</v>
      </c>
      <c r="F25" s="118">
        <v>0</v>
      </c>
      <c r="G25" s="99"/>
    </row>
    <row r="26" spans="1:7" ht="40.5" customHeight="1">
      <c r="A26" s="107"/>
      <c r="B26" s="109"/>
      <c r="C26" s="135">
        <v>6610</v>
      </c>
      <c r="D26" s="114" t="s">
        <v>181</v>
      </c>
      <c r="E26" s="132">
        <v>-6000</v>
      </c>
      <c r="F26" s="120">
        <v>0</v>
      </c>
      <c r="G26" s="99"/>
    </row>
    <row r="27" spans="1:7" ht="19.5" customHeight="1">
      <c r="A27" s="121">
        <v>750</v>
      </c>
      <c r="B27" s="104"/>
      <c r="C27" s="104"/>
      <c r="D27" s="89" t="s">
        <v>130</v>
      </c>
      <c r="E27" s="105">
        <v>-12000</v>
      </c>
      <c r="F27" s="128">
        <v>11200</v>
      </c>
      <c r="G27" s="99"/>
    </row>
    <row r="28" spans="1:7" ht="19.5" customHeight="1">
      <c r="A28" s="107"/>
      <c r="B28" s="123">
        <v>75023</v>
      </c>
      <c r="C28" s="109"/>
      <c r="D28" s="110" t="s">
        <v>131</v>
      </c>
      <c r="E28" s="117">
        <v>-10000</v>
      </c>
      <c r="F28" s="112">
        <v>5000</v>
      </c>
      <c r="G28" s="99"/>
    </row>
    <row r="29" spans="1:7" ht="19.5" customHeight="1">
      <c r="A29" s="107"/>
      <c r="B29" s="109"/>
      <c r="C29" s="135">
        <v>4110</v>
      </c>
      <c r="D29" s="114" t="s">
        <v>70</v>
      </c>
      <c r="E29" s="119">
        <v>-10000</v>
      </c>
      <c r="F29" s="120">
        <v>0</v>
      </c>
      <c r="G29" s="99"/>
    </row>
    <row r="30" spans="1:7" ht="19.5" customHeight="1">
      <c r="A30" s="107"/>
      <c r="B30" s="109"/>
      <c r="C30" s="135">
        <v>4260</v>
      </c>
      <c r="D30" s="114" t="s">
        <v>78</v>
      </c>
      <c r="E30" s="115">
        <v>0</v>
      </c>
      <c r="F30" s="116">
        <v>3500</v>
      </c>
      <c r="G30" s="99"/>
    </row>
    <row r="31" spans="1:7" ht="28.5" customHeight="1">
      <c r="A31" s="107"/>
      <c r="B31" s="109"/>
      <c r="C31" s="135">
        <v>4750</v>
      </c>
      <c r="D31" s="114" t="s">
        <v>182</v>
      </c>
      <c r="E31" s="115">
        <v>0</v>
      </c>
      <c r="F31" s="116">
        <v>1500</v>
      </c>
      <c r="G31" s="99"/>
    </row>
    <row r="32" spans="1:7" ht="19.5" customHeight="1">
      <c r="A32" s="107"/>
      <c r="B32" s="123">
        <v>75095</v>
      </c>
      <c r="C32" s="109"/>
      <c r="D32" s="110" t="s">
        <v>118</v>
      </c>
      <c r="E32" s="129">
        <v>-2000</v>
      </c>
      <c r="F32" s="112">
        <v>6200</v>
      </c>
      <c r="G32" s="99"/>
    </row>
    <row r="33" spans="1:7" ht="19.5" customHeight="1">
      <c r="A33" s="107"/>
      <c r="B33" s="109"/>
      <c r="C33" s="135">
        <v>4210</v>
      </c>
      <c r="D33" s="114" t="s">
        <v>154</v>
      </c>
      <c r="E33" s="115">
        <v>0</v>
      </c>
      <c r="F33" s="116">
        <v>6200</v>
      </c>
      <c r="G33" s="99"/>
    </row>
    <row r="34" spans="1:7" ht="19.5" customHeight="1">
      <c r="A34" s="107"/>
      <c r="B34" s="109"/>
      <c r="C34" s="135">
        <v>4260</v>
      </c>
      <c r="D34" s="114" t="s">
        <v>78</v>
      </c>
      <c r="E34" s="132">
        <v>-1000</v>
      </c>
      <c r="F34" s="120">
        <v>0</v>
      </c>
      <c r="G34" s="99"/>
    </row>
    <row r="35" spans="1:7" ht="19.5" customHeight="1">
      <c r="A35" s="107"/>
      <c r="B35" s="109"/>
      <c r="C35" s="135">
        <v>4300</v>
      </c>
      <c r="D35" s="114" t="s">
        <v>84</v>
      </c>
      <c r="E35" s="132">
        <v>-1000</v>
      </c>
      <c r="F35" s="120">
        <v>0</v>
      </c>
      <c r="G35" s="99"/>
    </row>
    <row r="36" spans="1:7" ht="27.75" customHeight="1">
      <c r="A36" s="121">
        <v>754</v>
      </c>
      <c r="B36" s="104"/>
      <c r="C36" s="104"/>
      <c r="D36" s="89" t="s">
        <v>161</v>
      </c>
      <c r="E36" s="127">
        <v>-1600</v>
      </c>
      <c r="F36" s="106">
        <v>1600</v>
      </c>
      <c r="G36" s="99"/>
    </row>
    <row r="37" spans="1:7" ht="19.5" customHeight="1">
      <c r="A37" s="107"/>
      <c r="B37" s="123">
        <v>75412</v>
      </c>
      <c r="C37" s="109"/>
      <c r="D37" s="110" t="s">
        <v>162</v>
      </c>
      <c r="E37" s="129">
        <v>-1600</v>
      </c>
      <c r="F37" s="112">
        <v>1600</v>
      </c>
      <c r="G37" s="99"/>
    </row>
    <row r="38" spans="1:7" ht="19.5" customHeight="1">
      <c r="A38" s="107"/>
      <c r="B38" s="109"/>
      <c r="C38" s="135">
        <v>4210</v>
      </c>
      <c r="D38" s="114" t="s">
        <v>154</v>
      </c>
      <c r="E38" s="115">
        <v>0</v>
      </c>
      <c r="F38" s="116">
        <v>1600</v>
      </c>
      <c r="G38" s="99"/>
    </row>
    <row r="39" spans="1:7" ht="19.5" customHeight="1">
      <c r="A39" s="107"/>
      <c r="B39" s="109"/>
      <c r="C39" s="135">
        <v>4270</v>
      </c>
      <c r="D39" s="114" t="s">
        <v>155</v>
      </c>
      <c r="E39" s="134">
        <v>-900</v>
      </c>
      <c r="F39" s="120">
        <v>0</v>
      </c>
      <c r="G39" s="99"/>
    </row>
    <row r="40" spans="1:7" ht="19.5" customHeight="1">
      <c r="A40" s="107"/>
      <c r="B40" s="109"/>
      <c r="C40" s="135">
        <v>4300</v>
      </c>
      <c r="D40" s="114" t="s">
        <v>84</v>
      </c>
      <c r="E40" s="134">
        <v>-600</v>
      </c>
      <c r="F40" s="120">
        <v>0</v>
      </c>
      <c r="G40" s="99"/>
    </row>
    <row r="41" spans="1:7" ht="19.5" customHeight="1">
      <c r="A41" s="107"/>
      <c r="B41" s="109"/>
      <c r="C41" s="135">
        <v>4430</v>
      </c>
      <c r="D41" s="114" t="s">
        <v>96</v>
      </c>
      <c r="E41" s="134">
        <v>-100</v>
      </c>
      <c r="F41" s="120">
        <v>0</v>
      </c>
      <c r="G41" s="99"/>
    </row>
    <row r="42" spans="1:7" ht="19.5" customHeight="1">
      <c r="A42" s="121">
        <v>758</v>
      </c>
      <c r="B42" s="104"/>
      <c r="C42" s="104"/>
      <c r="D42" s="89" t="s">
        <v>163</v>
      </c>
      <c r="E42" s="147">
        <v>-150495</v>
      </c>
      <c r="F42" s="146">
        <v>0</v>
      </c>
      <c r="G42" s="99"/>
    </row>
    <row r="43" spans="1:7" ht="19.5" customHeight="1">
      <c r="A43" s="107"/>
      <c r="B43" s="123">
        <v>75818</v>
      </c>
      <c r="C43" s="109"/>
      <c r="D43" s="110" t="s">
        <v>164</v>
      </c>
      <c r="E43" s="148">
        <v>-150495</v>
      </c>
      <c r="F43" s="118">
        <v>0</v>
      </c>
      <c r="G43" s="99"/>
    </row>
    <row r="44" spans="1:7" ht="19.5" customHeight="1">
      <c r="A44" s="107"/>
      <c r="B44" s="109"/>
      <c r="C44" s="135">
        <v>4810</v>
      </c>
      <c r="D44" s="114" t="s">
        <v>165</v>
      </c>
      <c r="E44" s="149">
        <v>-150495</v>
      </c>
      <c r="F44" s="120">
        <v>0</v>
      </c>
      <c r="G44" s="99"/>
    </row>
    <row r="45" spans="1:7" ht="19.5" customHeight="1">
      <c r="A45" s="121">
        <v>801</v>
      </c>
      <c r="B45" s="104"/>
      <c r="C45" s="104"/>
      <c r="D45" s="89" t="s">
        <v>166</v>
      </c>
      <c r="E45" s="147">
        <v>-134800</v>
      </c>
      <c r="F45" s="150">
        <v>120000</v>
      </c>
      <c r="G45" s="99"/>
    </row>
    <row r="46" spans="1:7" ht="19.5" customHeight="1">
      <c r="A46" s="107"/>
      <c r="B46" s="123">
        <v>80101</v>
      </c>
      <c r="C46" s="109"/>
      <c r="D46" s="110" t="s">
        <v>167</v>
      </c>
      <c r="E46" s="129">
        <v>-4200</v>
      </c>
      <c r="F46" s="112">
        <v>7900</v>
      </c>
      <c r="G46" s="99"/>
    </row>
    <row r="47" spans="1:7" ht="19.5" customHeight="1">
      <c r="A47" s="107"/>
      <c r="B47" s="109"/>
      <c r="C47" s="135">
        <v>3020</v>
      </c>
      <c r="D47" s="114" t="s">
        <v>156</v>
      </c>
      <c r="E47" s="115">
        <v>0</v>
      </c>
      <c r="F47" s="126">
        <v>150</v>
      </c>
      <c r="G47" s="99"/>
    </row>
    <row r="48" spans="1:7" ht="19.5" customHeight="1">
      <c r="A48" s="107"/>
      <c r="B48" s="109"/>
      <c r="C48" s="109"/>
      <c r="D48" s="114" t="s">
        <v>157</v>
      </c>
      <c r="E48" s="151"/>
      <c r="F48" s="152"/>
      <c r="G48" s="99"/>
    </row>
    <row r="49" spans="1:7" ht="19.5" customHeight="1">
      <c r="A49" s="107"/>
      <c r="B49" s="109"/>
      <c r="C49" s="135">
        <v>4010</v>
      </c>
      <c r="D49" s="114" t="s">
        <v>66</v>
      </c>
      <c r="E49" s="115">
        <v>0</v>
      </c>
      <c r="F49" s="116">
        <v>2300</v>
      </c>
      <c r="G49" s="99"/>
    </row>
    <row r="50" spans="1:7" ht="19.5" customHeight="1">
      <c r="A50" s="107"/>
      <c r="B50" s="109"/>
      <c r="C50" s="135">
        <v>4210</v>
      </c>
      <c r="D50" s="114" t="s">
        <v>154</v>
      </c>
      <c r="E50" s="115">
        <v>0</v>
      </c>
      <c r="F50" s="116">
        <v>4400</v>
      </c>
      <c r="G50" s="99"/>
    </row>
    <row r="51" spans="1:7" ht="19.5" customHeight="1">
      <c r="A51" s="107"/>
      <c r="B51" s="109"/>
      <c r="C51" s="135">
        <v>4260</v>
      </c>
      <c r="D51" s="114" t="s">
        <v>78</v>
      </c>
      <c r="E51" s="115">
        <v>0</v>
      </c>
      <c r="F51" s="126">
        <v>700</v>
      </c>
      <c r="G51" s="99"/>
    </row>
    <row r="52" spans="1:7" ht="19.5" customHeight="1">
      <c r="A52" s="107"/>
      <c r="B52" s="109"/>
      <c r="C52" s="135">
        <v>4270</v>
      </c>
      <c r="D52" s="114" t="s">
        <v>155</v>
      </c>
      <c r="E52" s="115">
        <v>0</v>
      </c>
      <c r="F52" s="126">
        <v>350</v>
      </c>
      <c r="G52" s="99"/>
    </row>
    <row r="53" spans="1:7" ht="19.5" customHeight="1">
      <c r="A53" s="107"/>
      <c r="B53" s="109"/>
      <c r="C53" s="135">
        <v>4300</v>
      </c>
      <c r="D53" s="114" t="s">
        <v>84</v>
      </c>
      <c r="E53" s="132">
        <v>-4200</v>
      </c>
      <c r="F53" s="120">
        <v>0</v>
      </c>
      <c r="G53" s="99"/>
    </row>
    <row r="54" spans="1:7" ht="19.5" customHeight="1">
      <c r="A54" s="107"/>
      <c r="B54" s="123">
        <v>80103</v>
      </c>
      <c r="C54" s="109"/>
      <c r="D54" s="110" t="s">
        <v>168</v>
      </c>
      <c r="E54" s="117">
        <v>-18500</v>
      </c>
      <c r="F54" s="118">
        <v>0</v>
      </c>
      <c r="G54" s="99"/>
    </row>
    <row r="55" spans="1:7" ht="24.75" customHeight="1">
      <c r="A55" s="107"/>
      <c r="B55" s="109"/>
      <c r="C55" s="135">
        <v>3020</v>
      </c>
      <c r="D55" s="114" t="s">
        <v>180</v>
      </c>
      <c r="E55" s="134">
        <v>-500</v>
      </c>
      <c r="F55" s="120">
        <v>0</v>
      </c>
      <c r="G55" s="99"/>
    </row>
    <row r="56" spans="1:7" ht="19.5" customHeight="1">
      <c r="A56" s="107"/>
      <c r="B56" s="109"/>
      <c r="C56" s="135">
        <v>4010</v>
      </c>
      <c r="D56" s="114" t="s">
        <v>66</v>
      </c>
      <c r="E56" s="119">
        <v>-15200</v>
      </c>
      <c r="F56" s="120">
        <v>0</v>
      </c>
      <c r="G56" s="99"/>
    </row>
    <row r="57" spans="1:7" ht="19.5" customHeight="1">
      <c r="A57" s="107"/>
      <c r="B57" s="109"/>
      <c r="C57" s="135">
        <v>4040</v>
      </c>
      <c r="D57" s="114" t="s">
        <v>68</v>
      </c>
      <c r="E57" s="134">
        <v>-800</v>
      </c>
      <c r="F57" s="120">
        <v>0</v>
      </c>
      <c r="G57" s="99"/>
    </row>
    <row r="58" spans="1:7" ht="19.5" customHeight="1">
      <c r="A58" s="107"/>
      <c r="B58" s="109"/>
      <c r="C58" s="135">
        <v>4110</v>
      </c>
      <c r="D58" s="114" t="s">
        <v>70</v>
      </c>
      <c r="E58" s="132">
        <v>-2000</v>
      </c>
      <c r="F58" s="120">
        <v>0</v>
      </c>
      <c r="G58" s="99"/>
    </row>
    <row r="59" spans="1:7" ht="19.5" customHeight="1">
      <c r="A59" s="107"/>
      <c r="B59" s="123">
        <v>80110</v>
      </c>
      <c r="C59" s="109"/>
      <c r="D59" s="110" t="s">
        <v>169</v>
      </c>
      <c r="E59" s="117">
        <v>-90000</v>
      </c>
      <c r="F59" s="118">
        <v>0</v>
      </c>
      <c r="G59" s="99"/>
    </row>
    <row r="60" spans="1:7" ht="38.25" customHeight="1">
      <c r="A60" s="107"/>
      <c r="B60" s="109"/>
      <c r="C60" s="135">
        <v>2310</v>
      </c>
      <c r="D60" s="114" t="s">
        <v>183</v>
      </c>
      <c r="E60" s="119">
        <v>-90000</v>
      </c>
      <c r="F60" s="120">
        <v>0</v>
      </c>
      <c r="G60" s="99"/>
    </row>
    <row r="61" spans="1:7" ht="19.5" customHeight="1">
      <c r="A61" s="107"/>
      <c r="B61" s="123">
        <v>80195</v>
      </c>
      <c r="C61" s="109"/>
      <c r="D61" s="110" t="s">
        <v>118</v>
      </c>
      <c r="E61" s="117">
        <v>-22100</v>
      </c>
      <c r="F61" s="153">
        <v>112100</v>
      </c>
      <c r="G61" s="99"/>
    </row>
    <row r="62" spans="1:7" ht="19.5" customHeight="1">
      <c r="A62" s="107"/>
      <c r="B62" s="109"/>
      <c r="C62" s="135">
        <v>4210</v>
      </c>
      <c r="D62" s="114" t="s">
        <v>154</v>
      </c>
      <c r="E62" s="115">
        <v>0</v>
      </c>
      <c r="F62" s="154">
        <v>112100</v>
      </c>
      <c r="G62" s="99"/>
    </row>
    <row r="63" spans="1:7" ht="19.5" customHeight="1">
      <c r="A63" s="107"/>
      <c r="B63" s="109"/>
      <c r="C63" s="135">
        <v>4270</v>
      </c>
      <c r="D63" s="114" t="s">
        <v>155</v>
      </c>
      <c r="E63" s="119">
        <v>-21650</v>
      </c>
      <c r="F63" s="120">
        <v>0</v>
      </c>
      <c r="G63" s="99"/>
    </row>
    <row r="64" spans="1:7" ht="19.5" customHeight="1">
      <c r="A64" s="107"/>
      <c r="B64" s="109"/>
      <c r="C64" s="135">
        <v>4300</v>
      </c>
      <c r="D64" s="114" t="s">
        <v>84</v>
      </c>
      <c r="E64" s="134">
        <v>-450</v>
      </c>
      <c r="F64" s="120">
        <v>0</v>
      </c>
      <c r="G64" s="99"/>
    </row>
    <row r="65" spans="1:7" ht="19.5" customHeight="1">
      <c r="A65" s="121">
        <v>851</v>
      </c>
      <c r="B65" s="104"/>
      <c r="C65" s="104"/>
      <c r="D65" s="89" t="s">
        <v>170</v>
      </c>
      <c r="E65" s="105">
        <v>-11783</v>
      </c>
      <c r="F65" s="106">
        <v>6783</v>
      </c>
      <c r="G65" s="99"/>
    </row>
    <row r="66" spans="1:7" ht="19.5" customHeight="1">
      <c r="A66" s="107"/>
      <c r="B66" s="123">
        <v>85153</v>
      </c>
      <c r="C66" s="109"/>
      <c r="D66" s="110" t="s">
        <v>171</v>
      </c>
      <c r="E66" s="129">
        <v>-2000</v>
      </c>
      <c r="F66" s="118">
        <v>0</v>
      </c>
      <c r="G66" s="99"/>
    </row>
    <row r="67" spans="1:7" ht="19.5" customHeight="1">
      <c r="A67" s="107"/>
      <c r="B67" s="109"/>
      <c r="C67" s="135">
        <v>4210</v>
      </c>
      <c r="D67" s="114" t="s">
        <v>154</v>
      </c>
      <c r="E67" s="134">
        <v>-700</v>
      </c>
      <c r="F67" s="120">
        <v>0</v>
      </c>
      <c r="G67" s="99"/>
    </row>
    <row r="68" spans="1:7" ht="19.5" customHeight="1">
      <c r="A68" s="107"/>
      <c r="B68" s="109"/>
      <c r="C68" s="135">
        <v>4300</v>
      </c>
      <c r="D68" s="114" t="s">
        <v>84</v>
      </c>
      <c r="E68" s="132">
        <v>-1100</v>
      </c>
      <c r="F68" s="120">
        <v>0</v>
      </c>
      <c r="G68" s="99"/>
    </row>
    <row r="69" spans="1:7" ht="19.5" customHeight="1">
      <c r="A69" s="107"/>
      <c r="B69" s="109"/>
      <c r="C69" s="135">
        <v>4410</v>
      </c>
      <c r="D69" s="114" t="s">
        <v>94</v>
      </c>
      <c r="E69" s="134">
        <v>-200</v>
      </c>
      <c r="F69" s="120">
        <v>0</v>
      </c>
      <c r="G69" s="99"/>
    </row>
    <row r="70" spans="1:7" ht="19.5" customHeight="1">
      <c r="A70" s="107"/>
      <c r="B70" s="123">
        <v>85154</v>
      </c>
      <c r="C70" s="109"/>
      <c r="D70" s="110" t="s">
        <v>172</v>
      </c>
      <c r="E70" s="129">
        <v>-4783</v>
      </c>
      <c r="F70" s="112">
        <v>6783</v>
      </c>
      <c r="G70" s="99"/>
    </row>
    <row r="71" spans="1:7" ht="19.5" customHeight="1">
      <c r="A71" s="107"/>
      <c r="B71" s="123"/>
      <c r="C71" s="135">
        <v>4170</v>
      </c>
      <c r="D71" s="114" t="s">
        <v>74</v>
      </c>
      <c r="E71" s="132">
        <v>-340</v>
      </c>
      <c r="F71" s="120">
        <v>0</v>
      </c>
      <c r="G71" s="99"/>
    </row>
    <row r="72" spans="1:7" ht="19.5" customHeight="1">
      <c r="A72" s="107"/>
      <c r="B72" s="109"/>
      <c r="C72" s="135">
        <v>4210</v>
      </c>
      <c r="D72" s="114" t="s">
        <v>154</v>
      </c>
      <c r="E72" s="115">
        <v>0</v>
      </c>
      <c r="F72" s="116">
        <v>6783</v>
      </c>
      <c r="G72" s="99"/>
    </row>
    <row r="73" spans="1:7" ht="19.5" customHeight="1">
      <c r="A73" s="107"/>
      <c r="B73" s="109"/>
      <c r="C73" s="135">
        <v>4240</v>
      </c>
      <c r="D73" s="114" t="s">
        <v>173</v>
      </c>
      <c r="E73" s="132">
        <v>-1000</v>
      </c>
      <c r="F73" s="120">
        <v>0</v>
      </c>
      <c r="G73" s="99"/>
    </row>
    <row r="74" spans="1:7" ht="19.5" customHeight="1">
      <c r="A74" s="107"/>
      <c r="B74" s="109"/>
      <c r="C74" s="135">
        <v>4260</v>
      </c>
      <c r="D74" s="114" t="s">
        <v>78</v>
      </c>
      <c r="E74" s="155">
        <v>-72.5</v>
      </c>
      <c r="F74" s="120">
        <v>0</v>
      </c>
      <c r="G74" s="99"/>
    </row>
    <row r="75" spans="1:7" ht="19.5" customHeight="1">
      <c r="A75" s="107"/>
      <c r="B75" s="109"/>
      <c r="C75" s="135">
        <v>4300</v>
      </c>
      <c r="D75" s="114" t="s">
        <v>84</v>
      </c>
      <c r="E75" s="132">
        <v>-1470.5</v>
      </c>
      <c r="F75" s="120">
        <v>0</v>
      </c>
      <c r="G75" s="99"/>
    </row>
    <row r="76" spans="1:7" ht="19.5" customHeight="1">
      <c r="A76" s="107"/>
      <c r="B76" s="109"/>
      <c r="C76" s="135">
        <v>4410</v>
      </c>
      <c r="D76" s="114" t="s">
        <v>94</v>
      </c>
      <c r="E76" s="134">
        <v>-500</v>
      </c>
      <c r="F76" s="120">
        <v>0</v>
      </c>
      <c r="G76" s="99"/>
    </row>
    <row r="77" spans="1:7" ht="19.5" customHeight="1">
      <c r="A77" s="107"/>
      <c r="B77" s="109"/>
      <c r="C77" s="135">
        <v>4610</v>
      </c>
      <c r="D77" s="114" t="s">
        <v>174</v>
      </c>
      <c r="E77" s="132">
        <v>-1400</v>
      </c>
      <c r="F77" s="120">
        <v>0</v>
      </c>
      <c r="G77" s="99"/>
    </row>
    <row r="78" spans="1:7" ht="19.5" customHeight="1">
      <c r="A78" s="107"/>
      <c r="B78" s="123">
        <v>85195</v>
      </c>
      <c r="C78" s="109"/>
      <c r="D78" s="110" t="s">
        <v>118</v>
      </c>
      <c r="E78" s="129">
        <v>-5000</v>
      </c>
      <c r="F78" s="118">
        <v>0</v>
      </c>
      <c r="G78" s="99"/>
    </row>
    <row r="79" spans="1:7" ht="38.25" customHeight="1">
      <c r="A79" s="107"/>
      <c r="B79" s="109"/>
      <c r="C79" s="135">
        <v>2310</v>
      </c>
      <c r="D79" s="156" t="s">
        <v>183</v>
      </c>
      <c r="E79" s="132">
        <v>-5000</v>
      </c>
      <c r="F79" s="120">
        <v>0</v>
      </c>
      <c r="G79" s="99"/>
    </row>
    <row r="80" spans="1:7" ht="19.5" customHeight="1">
      <c r="A80" s="121">
        <v>852</v>
      </c>
      <c r="B80" s="104"/>
      <c r="C80" s="104"/>
      <c r="D80" s="89" t="s">
        <v>136</v>
      </c>
      <c r="E80" s="105">
        <v>-62699.92</v>
      </c>
      <c r="F80" s="106">
        <v>15001.49</v>
      </c>
      <c r="G80" s="99"/>
    </row>
    <row r="81" spans="1:7" ht="19.5" customHeight="1">
      <c r="A81" s="107"/>
      <c r="B81" s="123">
        <v>85202</v>
      </c>
      <c r="C81" s="109"/>
      <c r="D81" s="110" t="s">
        <v>175</v>
      </c>
      <c r="E81" s="117">
        <v>-22961.65</v>
      </c>
      <c r="F81" s="118">
        <v>0</v>
      </c>
      <c r="G81" s="99"/>
    </row>
    <row r="82" spans="1:7" ht="19.5" customHeight="1">
      <c r="A82" s="107"/>
      <c r="B82" s="109"/>
      <c r="C82" s="135">
        <v>3110</v>
      </c>
      <c r="D82" s="114" t="s">
        <v>176</v>
      </c>
      <c r="E82" s="119">
        <v>-22961.65</v>
      </c>
      <c r="F82" s="120">
        <v>0</v>
      </c>
      <c r="G82" s="99"/>
    </row>
    <row r="83" spans="1:7" ht="37.5" customHeight="1">
      <c r="A83" s="107"/>
      <c r="B83" s="123">
        <v>85212</v>
      </c>
      <c r="C83" s="135"/>
      <c r="D83" s="287" t="s">
        <v>146</v>
      </c>
      <c r="E83" s="117">
        <v>-1.49</v>
      </c>
      <c r="F83" s="112">
        <v>15001.49</v>
      </c>
      <c r="G83" s="99"/>
    </row>
    <row r="84" spans="1:7" ht="19.5" customHeight="1">
      <c r="A84" s="107"/>
      <c r="B84" s="109"/>
      <c r="C84" s="135">
        <v>3110</v>
      </c>
      <c r="D84" s="114" t="s">
        <v>176</v>
      </c>
      <c r="E84" s="115">
        <v>0</v>
      </c>
      <c r="F84" s="154">
        <v>14557</v>
      </c>
      <c r="G84" s="99"/>
    </row>
    <row r="85" spans="1:7" ht="19.5" customHeight="1">
      <c r="A85" s="107"/>
      <c r="B85" s="109"/>
      <c r="C85" s="135">
        <v>4010</v>
      </c>
      <c r="D85" s="114" t="s">
        <v>66</v>
      </c>
      <c r="E85" s="115">
        <v>0</v>
      </c>
      <c r="F85" s="120">
        <v>444.49</v>
      </c>
      <c r="G85" s="99"/>
    </row>
    <row r="86" spans="1:9" ht="19.5" customHeight="1">
      <c r="A86" s="107"/>
      <c r="B86" s="109"/>
      <c r="C86" s="135">
        <v>4040</v>
      </c>
      <c r="D86" s="114" t="s">
        <v>68</v>
      </c>
      <c r="E86" s="155">
        <v>-0.71</v>
      </c>
      <c r="F86" s="120">
        <v>0</v>
      </c>
      <c r="G86" s="99"/>
      <c r="I86" s="135"/>
    </row>
    <row r="87" spans="1:7" ht="19.5" customHeight="1">
      <c r="A87" s="107"/>
      <c r="B87" s="109"/>
      <c r="C87" s="135">
        <v>4440</v>
      </c>
      <c r="D87" s="114" t="s">
        <v>98</v>
      </c>
      <c r="E87" s="134">
        <v>-0.78</v>
      </c>
      <c r="F87" s="120">
        <v>0</v>
      </c>
      <c r="G87" s="99"/>
    </row>
    <row r="88" spans="1:7" ht="23.25" customHeight="1">
      <c r="A88" s="288"/>
      <c r="B88" s="289">
        <v>85228</v>
      </c>
      <c r="C88" s="290"/>
      <c r="D88" s="291" t="s">
        <v>177</v>
      </c>
      <c r="E88" s="292">
        <v>-9631.01</v>
      </c>
      <c r="F88" s="293">
        <v>0</v>
      </c>
      <c r="G88" s="99"/>
    </row>
    <row r="89" spans="1:7" ht="19.5" customHeight="1">
      <c r="A89" s="107"/>
      <c r="B89" s="109"/>
      <c r="C89" s="135">
        <v>3110</v>
      </c>
      <c r="D89" s="114" t="s">
        <v>176</v>
      </c>
      <c r="E89" s="132">
        <v>-9631.01</v>
      </c>
      <c r="F89" s="120">
        <v>0</v>
      </c>
      <c r="G89" s="99"/>
    </row>
    <row r="90" spans="1:7" ht="19.5" customHeight="1">
      <c r="A90" s="107"/>
      <c r="B90" s="123">
        <v>85295</v>
      </c>
      <c r="C90" s="109"/>
      <c r="D90" s="110" t="s">
        <v>118</v>
      </c>
      <c r="E90" s="117">
        <v>-30105.77</v>
      </c>
      <c r="F90" s="118">
        <v>0</v>
      </c>
      <c r="G90" s="99"/>
    </row>
    <row r="91" spans="1:7" ht="19.5" customHeight="1">
      <c r="A91" s="107"/>
      <c r="B91" s="109"/>
      <c r="C91" s="135">
        <v>3110</v>
      </c>
      <c r="D91" s="114" t="s">
        <v>176</v>
      </c>
      <c r="E91" s="119">
        <v>-26892.12</v>
      </c>
      <c r="F91" s="120">
        <v>0</v>
      </c>
      <c r="G91" s="99"/>
    </row>
    <row r="92" spans="1:7" ht="19.5" customHeight="1">
      <c r="A92" s="107"/>
      <c r="B92" s="109"/>
      <c r="C92" s="135">
        <v>4210</v>
      </c>
      <c r="D92" s="114" t="s">
        <v>154</v>
      </c>
      <c r="E92" s="132">
        <v>-2747.51</v>
      </c>
      <c r="F92" s="120">
        <v>0</v>
      </c>
      <c r="G92" s="99"/>
    </row>
    <row r="93" spans="1:7" ht="19.5" customHeight="1">
      <c r="A93" s="107"/>
      <c r="B93" s="109"/>
      <c r="C93" s="135">
        <v>4260</v>
      </c>
      <c r="D93" s="114" t="s">
        <v>78</v>
      </c>
      <c r="E93" s="155">
        <v>-57</v>
      </c>
      <c r="F93" s="120">
        <v>0</v>
      </c>
      <c r="G93" s="99"/>
    </row>
    <row r="94" spans="1:7" ht="19.5" customHeight="1" thickBot="1">
      <c r="A94" s="137"/>
      <c r="B94" s="138"/>
      <c r="C94" s="139">
        <v>4300</v>
      </c>
      <c r="D94" s="140" t="s">
        <v>84</v>
      </c>
      <c r="E94" s="157">
        <v>-409.14</v>
      </c>
      <c r="F94" s="158">
        <v>0</v>
      </c>
      <c r="G94" s="99"/>
    </row>
    <row r="95" spans="1:7" ht="19.5" customHeight="1" thickBot="1" thickTop="1">
      <c r="A95" s="100"/>
      <c r="B95" s="310" t="s">
        <v>149</v>
      </c>
      <c r="C95" s="311"/>
      <c r="D95" s="90">
        <f>E95+F95</f>
        <v>-296793.43</v>
      </c>
      <c r="E95" s="159">
        <v>-472877.92</v>
      </c>
      <c r="F95" s="160">
        <v>176084.49</v>
      </c>
      <c r="G95" s="99"/>
    </row>
    <row r="96" spans="1:6" ht="19.5" customHeight="1" thickBot="1" thickTop="1">
      <c r="A96" s="143"/>
      <c r="B96" s="144"/>
      <c r="E96" s="100"/>
      <c r="F96" s="100"/>
    </row>
    <row r="97" spans="1:6" ht="27" customHeight="1" thickBot="1">
      <c r="A97" s="1"/>
      <c r="B97" s="91" t="s">
        <v>289</v>
      </c>
      <c r="C97" s="300" t="s">
        <v>288</v>
      </c>
      <c r="D97" s="301"/>
      <c r="E97" s="92">
        <v>0</v>
      </c>
      <c r="F97" s="93">
        <v>275264</v>
      </c>
    </row>
    <row r="98" spans="1:6" ht="19.5" customHeight="1" thickBot="1">
      <c r="A98" s="1"/>
      <c r="B98" s="94"/>
      <c r="C98" s="95" t="s">
        <v>22</v>
      </c>
      <c r="D98" s="96">
        <f>F98+E98</f>
        <v>275264</v>
      </c>
      <c r="E98" s="97">
        <f>SUM(E97:E97)</f>
        <v>0</v>
      </c>
      <c r="F98" s="98">
        <f>SUM(F97:F97)</f>
        <v>275264</v>
      </c>
    </row>
  </sheetData>
  <mergeCells count="5">
    <mergeCell ref="C97:D97"/>
    <mergeCell ref="B95:C95"/>
    <mergeCell ref="A1:F1"/>
    <mergeCell ref="A2:F2"/>
    <mergeCell ref="A3:F3"/>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9"/>
  <sheetViews>
    <sheetView workbookViewId="0" topLeftCell="E1">
      <selection activeCell="A4" sqref="A4:J4"/>
    </sheetView>
  </sheetViews>
  <sheetFormatPr defaultColWidth="9.140625" defaultRowHeight="19.5" customHeight="1"/>
  <cols>
    <col min="1" max="1" width="3.7109375" style="161" customWidth="1"/>
    <col min="2" max="2" width="5.8515625" style="161" customWidth="1"/>
    <col min="3" max="3" width="4.28125" style="161" customWidth="1"/>
    <col min="4" max="4" width="66.7109375" style="161" customWidth="1"/>
    <col min="5" max="5" width="12.00390625" style="161" customWidth="1"/>
    <col min="6" max="6" width="11.00390625" style="161" customWidth="1"/>
    <col min="7" max="7" width="10.140625" style="161" customWidth="1"/>
    <col min="8" max="8" width="11.7109375" style="161" customWidth="1"/>
    <col min="9" max="9" width="12.421875" style="161" customWidth="1"/>
    <col min="10" max="10" width="12.7109375" style="161" customWidth="1"/>
    <col min="11" max="11" width="9.140625" style="161" customWidth="1"/>
    <col min="12" max="12" width="10.7109375" style="161" bestFit="1" customWidth="1"/>
    <col min="13" max="16384" width="9.140625" style="161" customWidth="1"/>
  </cols>
  <sheetData>
    <row r="1" spans="4:8" ht="19.5" customHeight="1">
      <c r="D1" s="314" t="s">
        <v>292</v>
      </c>
      <c r="E1" s="314"/>
      <c r="F1" s="314"/>
      <c r="G1" s="314"/>
      <c r="H1" s="314"/>
    </row>
    <row r="2" spans="1:11" ht="31.5" customHeight="1">
      <c r="A2" s="162"/>
      <c r="F2" s="314" t="s">
        <v>293</v>
      </c>
      <c r="G2" s="314"/>
      <c r="H2" s="314"/>
      <c r="I2" s="314"/>
      <c r="J2" s="314"/>
      <c r="K2" s="163"/>
    </row>
    <row r="3" ht="19.5" customHeight="1">
      <c r="A3" s="162"/>
    </row>
    <row r="4" spans="1:11" ht="19.5" customHeight="1">
      <c r="A4" s="315" t="s">
        <v>184</v>
      </c>
      <c r="B4" s="315"/>
      <c r="C4" s="315"/>
      <c r="D4" s="315"/>
      <c r="E4" s="315"/>
      <c r="F4" s="315"/>
      <c r="G4" s="315"/>
      <c r="H4" s="315"/>
      <c r="I4" s="315"/>
      <c r="J4" s="315"/>
      <c r="K4" s="164"/>
    </row>
    <row r="5" spans="1:10" ht="19.5" customHeight="1" thickBot="1">
      <c r="A5" s="165"/>
      <c r="B5" s="165"/>
      <c r="C5" s="165"/>
      <c r="D5" s="165"/>
      <c r="E5" s="165"/>
      <c r="F5" s="165"/>
      <c r="G5" s="165"/>
      <c r="H5" s="165"/>
      <c r="I5" s="165"/>
      <c r="J5" s="165"/>
    </row>
    <row r="6" spans="1:12" ht="36.75" customHeight="1" thickBot="1" thickTop="1">
      <c r="A6" s="166" t="s">
        <v>28</v>
      </c>
      <c r="B6" s="167" t="s">
        <v>29</v>
      </c>
      <c r="C6" s="168" t="s">
        <v>31</v>
      </c>
      <c r="D6" s="169" t="s">
        <v>185</v>
      </c>
      <c r="E6" s="170" t="s">
        <v>186</v>
      </c>
      <c r="F6" s="170" t="s">
        <v>187</v>
      </c>
      <c r="G6" s="170" t="s">
        <v>188</v>
      </c>
      <c r="H6" s="170" t="s">
        <v>189</v>
      </c>
      <c r="I6" s="170" t="s">
        <v>190</v>
      </c>
      <c r="J6" s="171" t="s">
        <v>191</v>
      </c>
      <c r="K6" s="172"/>
      <c r="L6" s="173"/>
    </row>
    <row r="7" spans="1:10" ht="19.5" customHeight="1" thickTop="1">
      <c r="A7" s="174" t="s">
        <v>116</v>
      </c>
      <c r="B7" s="175" t="s">
        <v>192</v>
      </c>
      <c r="C7" s="175" t="s">
        <v>193</v>
      </c>
      <c r="D7" s="209" t="s">
        <v>194</v>
      </c>
      <c r="E7" s="176">
        <v>1611261</v>
      </c>
      <c r="F7" s="176"/>
      <c r="G7" s="176">
        <v>13995</v>
      </c>
      <c r="H7" s="176"/>
      <c r="I7" s="176"/>
      <c r="J7" s="177">
        <f aca="true" t="shared" si="0" ref="J7:J41">SUM(F7:I7)</f>
        <v>13995</v>
      </c>
    </row>
    <row r="8" spans="1:10" ht="19.5" customHeight="1">
      <c r="A8" s="178" t="s">
        <v>116</v>
      </c>
      <c r="B8" s="179" t="s">
        <v>192</v>
      </c>
      <c r="C8" s="179" t="s">
        <v>193</v>
      </c>
      <c r="D8" s="180" t="s">
        <v>195</v>
      </c>
      <c r="E8" s="181">
        <v>5600</v>
      </c>
      <c r="F8" s="181">
        <v>5600</v>
      </c>
      <c r="G8" s="181"/>
      <c r="H8" s="181"/>
      <c r="I8" s="181"/>
      <c r="J8" s="182">
        <f t="shared" si="0"/>
        <v>5600</v>
      </c>
    </row>
    <row r="9" spans="1:10" ht="19.5" customHeight="1">
      <c r="A9" s="183" t="s">
        <v>116</v>
      </c>
      <c r="B9" s="184" t="s">
        <v>192</v>
      </c>
      <c r="C9" s="184" t="s">
        <v>193</v>
      </c>
      <c r="D9" s="185" t="s">
        <v>196</v>
      </c>
      <c r="E9" s="186">
        <v>1473775.38</v>
      </c>
      <c r="F9" s="186">
        <v>269500</v>
      </c>
      <c r="G9" s="186"/>
      <c r="H9" s="186">
        <v>889000</v>
      </c>
      <c r="I9" s="186">
        <v>0</v>
      </c>
      <c r="J9" s="182">
        <f t="shared" si="0"/>
        <v>1158500</v>
      </c>
    </row>
    <row r="10" spans="1:10" ht="19.5" customHeight="1">
      <c r="A10" s="183" t="s">
        <v>116</v>
      </c>
      <c r="B10" s="184" t="s">
        <v>192</v>
      </c>
      <c r="C10" s="184" t="s">
        <v>193</v>
      </c>
      <c r="D10" s="187" t="s">
        <v>197</v>
      </c>
      <c r="E10" s="186">
        <v>1125000</v>
      </c>
      <c r="F10" s="186">
        <f>158000-8000</f>
        <v>150000</v>
      </c>
      <c r="G10" s="186"/>
      <c r="H10" s="186">
        <v>442000</v>
      </c>
      <c r="I10" s="186"/>
      <c r="J10" s="182">
        <f t="shared" si="0"/>
        <v>592000</v>
      </c>
    </row>
    <row r="11" spans="1:10" ht="19.5" customHeight="1">
      <c r="A11" s="183" t="s">
        <v>116</v>
      </c>
      <c r="B11" s="184" t="s">
        <v>192</v>
      </c>
      <c r="C11" s="184" t="s">
        <v>193</v>
      </c>
      <c r="D11" s="187" t="s">
        <v>198</v>
      </c>
      <c r="E11" s="186">
        <v>450000</v>
      </c>
      <c r="F11" s="186">
        <f>115000-20000</f>
        <v>95000</v>
      </c>
      <c r="G11" s="186"/>
      <c r="H11" s="186"/>
      <c r="I11" s="186">
        <v>20000</v>
      </c>
      <c r="J11" s="182">
        <f t="shared" si="0"/>
        <v>115000</v>
      </c>
    </row>
    <row r="12" spans="1:10" ht="65.25" customHeight="1">
      <c r="A12" s="183" t="s">
        <v>116</v>
      </c>
      <c r="B12" s="184" t="s">
        <v>192</v>
      </c>
      <c r="C12" s="184" t="s">
        <v>193</v>
      </c>
      <c r="D12" s="187" t="s">
        <v>199</v>
      </c>
      <c r="E12" s="186">
        <v>740000</v>
      </c>
      <c r="F12" s="186">
        <v>355660</v>
      </c>
      <c r="G12" s="186"/>
      <c r="H12" s="186"/>
      <c r="I12" s="186">
        <v>0</v>
      </c>
      <c r="J12" s="182">
        <f t="shared" si="0"/>
        <v>355660</v>
      </c>
    </row>
    <row r="13" spans="1:10" ht="37.5" customHeight="1">
      <c r="A13" s="183" t="s">
        <v>116</v>
      </c>
      <c r="B13" s="184" t="s">
        <v>192</v>
      </c>
      <c r="C13" s="184" t="s">
        <v>193</v>
      </c>
      <c r="D13" s="187" t="s">
        <v>200</v>
      </c>
      <c r="E13" s="186">
        <v>23000000</v>
      </c>
      <c r="F13" s="186">
        <v>110000</v>
      </c>
      <c r="G13" s="186"/>
      <c r="H13" s="186"/>
      <c r="I13" s="186"/>
      <c r="J13" s="182">
        <f t="shared" si="0"/>
        <v>110000</v>
      </c>
    </row>
    <row r="14" spans="1:10" ht="30" customHeight="1">
      <c r="A14" s="183" t="s">
        <v>116</v>
      </c>
      <c r="B14" s="184" t="s">
        <v>192</v>
      </c>
      <c r="C14" s="184" t="s">
        <v>193</v>
      </c>
      <c r="D14" s="187" t="s">
        <v>201</v>
      </c>
      <c r="E14" s="186">
        <v>6261000</v>
      </c>
      <c r="F14" s="186">
        <f>917300+12000+30000+13000</f>
        <v>972300</v>
      </c>
      <c r="G14" s="186"/>
      <c r="H14" s="186">
        <v>2828200</v>
      </c>
      <c r="I14" s="186">
        <v>1257500</v>
      </c>
      <c r="J14" s="182">
        <f t="shared" si="0"/>
        <v>5058000</v>
      </c>
    </row>
    <row r="15" spans="1:10" ht="51" customHeight="1">
      <c r="A15" s="183" t="s">
        <v>116</v>
      </c>
      <c r="B15" s="184" t="s">
        <v>192</v>
      </c>
      <c r="C15" s="184" t="s">
        <v>193</v>
      </c>
      <c r="D15" s="187" t="s">
        <v>202</v>
      </c>
      <c r="E15" s="186">
        <v>500000</v>
      </c>
      <c r="F15" s="186">
        <v>244900</v>
      </c>
      <c r="G15" s="186"/>
      <c r="H15" s="186">
        <v>243700</v>
      </c>
      <c r="I15" s="186">
        <v>0</v>
      </c>
      <c r="J15" s="182">
        <f t="shared" si="0"/>
        <v>488600</v>
      </c>
    </row>
    <row r="16" spans="1:10" ht="18.75" customHeight="1">
      <c r="A16" s="183" t="s">
        <v>116</v>
      </c>
      <c r="B16" s="184" t="s">
        <v>192</v>
      </c>
      <c r="C16" s="184" t="s">
        <v>203</v>
      </c>
      <c r="D16" s="187" t="s">
        <v>287</v>
      </c>
      <c r="E16" s="186">
        <v>26000</v>
      </c>
      <c r="F16" s="186">
        <v>26000</v>
      </c>
      <c r="G16" s="186"/>
      <c r="H16" s="186"/>
      <c r="I16" s="186"/>
      <c r="J16" s="182">
        <f t="shared" si="0"/>
        <v>26000</v>
      </c>
    </row>
    <row r="17" spans="1:10" ht="18.75" customHeight="1">
      <c r="A17" s="183" t="s">
        <v>116</v>
      </c>
      <c r="B17" s="184" t="s">
        <v>117</v>
      </c>
      <c r="C17" s="184" t="s">
        <v>203</v>
      </c>
      <c r="D17" s="187" t="s">
        <v>204</v>
      </c>
      <c r="E17" s="186">
        <v>5000</v>
      </c>
      <c r="F17" s="186">
        <v>5000</v>
      </c>
      <c r="G17" s="186"/>
      <c r="H17" s="186"/>
      <c r="I17" s="186"/>
      <c r="J17" s="182">
        <f t="shared" si="0"/>
        <v>5000</v>
      </c>
    </row>
    <row r="18" spans="1:10" ht="18.75" customHeight="1">
      <c r="A18" s="183" t="s">
        <v>116</v>
      </c>
      <c r="B18" s="184" t="s">
        <v>117</v>
      </c>
      <c r="C18" s="184" t="s">
        <v>203</v>
      </c>
      <c r="D18" s="187" t="s">
        <v>205</v>
      </c>
      <c r="E18" s="186">
        <v>3944</v>
      </c>
      <c r="F18" s="186">
        <v>3944</v>
      </c>
      <c r="G18" s="186"/>
      <c r="H18" s="186"/>
      <c r="I18" s="186"/>
      <c r="J18" s="182">
        <f t="shared" si="0"/>
        <v>3944</v>
      </c>
    </row>
    <row r="19" spans="1:10" ht="28.5" customHeight="1">
      <c r="A19" s="183" t="s">
        <v>206</v>
      </c>
      <c r="B19" s="184" t="s">
        <v>207</v>
      </c>
      <c r="C19" s="184" t="s">
        <v>193</v>
      </c>
      <c r="D19" s="187" t="s">
        <v>208</v>
      </c>
      <c r="E19" s="186">
        <v>12000</v>
      </c>
      <c r="F19" s="186">
        <v>12000</v>
      </c>
      <c r="G19" s="186"/>
      <c r="H19" s="186"/>
      <c r="I19" s="186"/>
      <c r="J19" s="182">
        <f t="shared" si="0"/>
        <v>12000</v>
      </c>
    </row>
    <row r="20" spans="1:10" ht="30" customHeight="1">
      <c r="A20" s="183" t="s">
        <v>206</v>
      </c>
      <c r="B20" s="184" t="s">
        <v>207</v>
      </c>
      <c r="C20" s="184" t="s">
        <v>209</v>
      </c>
      <c r="D20" s="188" t="s">
        <v>210</v>
      </c>
      <c r="E20" s="189">
        <v>4735636</v>
      </c>
      <c r="F20" s="186">
        <v>1957483</v>
      </c>
      <c r="G20" s="186"/>
      <c r="H20" s="186"/>
      <c r="I20" s="186">
        <v>0</v>
      </c>
      <c r="J20" s="182">
        <f t="shared" si="0"/>
        <v>1957483</v>
      </c>
    </row>
    <row r="21" spans="1:10" ht="26.25" customHeight="1">
      <c r="A21" s="183" t="s">
        <v>206</v>
      </c>
      <c r="B21" s="184" t="s">
        <v>207</v>
      </c>
      <c r="C21" s="184" t="s">
        <v>209</v>
      </c>
      <c r="D21" s="188" t="s">
        <v>211</v>
      </c>
      <c r="E21" s="189">
        <v>550000</v>
      </c>
      <c r="F21" s="186">
        <v>213115</v>
      </c>
      <c r="G21" s="186">
        <v>0</v>
      </c>
      <c r="H21" s="186">
        <v>0</v>
      </c>
      <c r="I21" s="186">
        <v>0</v>
      </c>
      <c r="J21" s="182">
        <f t="shared" si="0"/>
        <v>213115</v>
      </c>
    </row>
    <row r="22" spans="1:10" ht="19.5" customHeight="1" thickBot="1">
      <c r="A22" s="183" t="s">
        <v>206</v>
      </c>
      <c r="B22" s="184" t="s">
        <v>207</v>
      </c>
      <c r="C22" s="184" t="s">
        <v>193</v>
      </c>
      <c r="D22" s="185" t="s">
        <v>212</v>
      </c>
      <c r="E22" s="186">
        <v>630000</v>
      </c>
      <c r="F22" s="186">
        <v>80000</v>
      </c>
      <c r="G22" s="186"/>
      <c r="H22" s="186"/>
      <c r="I22" s="186"/>
      <c r="J22" s="182">
        <f t="shared" si="0"/>
        <v>80000</v>
      </c>
    </row>
    <row r="23" spans="1:10" ht="48" customHeight="1" thickBot="1" thickTop="1">
      <c r="A23" s="166" t="s">
        <v>28</v>
      </c>
      <c r="B23" s="167" t="s">
        <v>29</v>
      </c>
      <c r="C23" s="168" t="s">
        <v>31</v>
      </c>
      <c r="D23" s="169" t="s">
        <v>185</v>
      </c>
      <c r="E23" s="170" t="s">
        <v>186</v>
      </c>
      <c r="F23" s="170" t="s">
        <v>187</v>
      </c>
      <c r="G23" s="170" t="s">
        <v>188</v>
      </c>
      <c r="H23" s="170" t="s">
        <v>189</v>
      </c>
      <c r="I23" s="170" t="s">
        <v>190</v>
      </c>
      <c r="J23" s="171" t="s">
        <v>191</v>
      </c>
    </row>
    <row r="24" spans="1:10" ht="19.5" customHeight="1" thickTop="1">
      <c r="A24" s="183" t="s">
        <v>206</v>
      </c>
      <c r="B24" s="184" t="s">
        <v>207</v>
      </c>
      <c r="C24" s="184" t="s">
        <v>193</v>
      </c>
      <c r="D24" s="185" t="s">
        <v>213</v>
      </c>
      <c r="E24" s="186">
        <v>750000</v>
      </c>
      <c r="F24" s="186">
        <f>485000+15000</f>
        <v>500000</v>
      </c>
      <c r="G24" s="186"/>
      <c r="H24" s="186"/>
      <c r="I24" s="186">
        <v>135000</v>
      </c>
      <c r="J24" s="182">
        <f t="shared" si="0"/>
        <v>635000</v>
      </c>
    </row>
    <row r="25" spans="1:10" ht="15" customHeight="1">
      <c r="A25" s="183" t="s">
        <v>206</v>
      </c>
      <c r="B25" s="184" t="s">
        <v>207</v>
      </c>
      <c r="C25" s="184" t="s">
        <v>203</v>
      </c>
      <c r="D25" s="185" t="s">
        <v>214</v>
      </c>
      <c r="E25" s="186">
        <v>24000</v>
      </c>
      <c r="F25" s="186">
        <v>24000</v>
      </c>
      <c r="G25" s="186"/>
      <c r="H25" s="186"/>
      <c r="I25" s="186"/>
      <c r="J25" s="182">
        <f t="shared" si="0"/>
        <v>24000</v>
      </c>
    </row>
    <row r="26" spans="1:10" ht="18.75" customHeight="1">
      <c r="A26" s="183" t="s">
        <v>215</v>
      </c>
      <c r="B26" s="184" t="s">
        <v>216</v>
      </c>
      <c r="C26" s="184" t="s">
        <v>203</v>
      </c>
      <c r="D26" s="185" t="s">
        <v>217</v>
      </c>
      <c r="E26" s="186">
        <v>53200</v>
      </c>
      <c r="F26" s="186"/>
      <c r="G26" s="186">
        <v>9752</v>
      </c>
      <c r="H26" s="186"/>
      <c r="I26" s="186"/>
      <c r="J26" s="182">
        <f t="shared" si="0"/>
        <v>9752</v>
      </c>
    </row>
    <row r="27" spans="1:10" ht="19.5" customHeight="1">
      <c r="A27" s="183" t="s">
        <v>215</v>
      </c>
      <c r="B27" s="184" t="s">
        <v>218</v>
      </c>
      <c r="C27" s="184" t="s">
        <v>193</v>
      </c>
      <c r="D27" s="185" t="s">
        <v>219</v>
      </c>
      <c r="E27" s="186">
        <v>218201</v>
      </c>
      <c r="F27" s="186">
        <v>50000</v>
      </c>
      <c r="G27" s="186"/>
      <c r="H27" s="186"/>
      <c r="I27" s="186"/>
      <c r="J27" s="182">
        <f t="shared" si="0"/>
        <v>50000</v>
      </c>
    </row>
    <row r="28" spans="1:10" ht="19.5" customHeight="1">
      <c r="A28" s="183" t="s">
        <v>215</v>
      </c>
      <c r="B28" s="184" t="s">
        <v>218</v>
      </c>
      <c r="C28" s="184" t="s">
        <v>193</v>
      </c>
      <c r="D28" s="180" t="s">
        <v>220</v>
      </c>
      <c r="E28" s="181">
        <v>40000</v>
      </c>
      <c r="F28" s="181">
        <f>25000+2000</f>
        <v>27000</v>
      </c>
      <c r="G28" s="181"/>
      <c r="H28" s="181"/>
      <c r="I28" s="181"/>
      <c r="J28" s="190">
        <f t="shared" si="0"/>
        <v>27000</v>
      </c>
    </row>
    <row r="29" spans="1:10" ht="39.75" customHeight="1">
      <c r="A29" s="178" t="s">
        <v>221</v>
      </c>
      <c r="B29" s="179" t="s">
        <v>222</v>
      </c>
      <c r="C29" s="179" t="s">
        <v>223</v>
      </c>
      <c r="D29" s="180" t="s">
        <v>224</v>
      </c>
      <c r="E29" s="181">
        <v>225000</v>
      </c>
      <c r="F29" s="181">
        <f>50000-6000</f>
        <v>44000</v>
      </c>
      <c r="G29" s="181"/>
      <c r="H29" s="181"/>
      <c r="I29" s="181"/>
      <c r="J29" s="190">
        <f t="shared" si="0"/>
        <v>44000</v>
      </c>
    </row>
    <row r="30" spans="1:10" ht="28.5" customHeight="1">
      <c r="A30" s="183" t="s">
        <v>225</v>
      </c>
      <c r="B30" s="184" t="s">
        <v>226</v>
      </c>
      <c r="C30" s="184" t="s">
        <v>203</v>
      </c>
      <c r="D30" s="185" t="s">
        <v>227</v>
      </c>
      <c r="E30" s="186">
        <v>60000</v>
      </c>
      <c r="F30" s="186">
        <f>22500-5000-6500</f>
        <v>11000</v>
      </c>
      <c r="G30" s="186"/>
      <c r="H30" s="186"/>
      <c r="I30" s="186"/>
      <c r="J30" s="182">
        <f t="shared" si="0"/>
        <v>11000</v>
      </c>
    </row>
    <row r="31" spans="1:10" ht="28.5" customHeight="1">
      <c r="A31" s="183" t="s">
        <v>225</v>
      </c>
      <c r="B31" s="184" t="s">
        <v>226</v>
      </c>
      <c r="C31" s="184" t="s">
        <v>203</v>
      </c>
      <c r="D31" s="185" t="s">
        <v>228</v>
      </c>
      <c r="E31" s="186">
        <v>9500</v>
      </c>
      <c r="F31" s="186">
        <v>9500</v>
      </c>
      <c r="G31" s="186"/>
      <c r="H31" s="186"/>
      <c r="I31" s="186"/>
      <c r="J31" s="182">
        <f t="shared" si="0"/>
        <v>9500</v>
      </c>
    </row>
    <row r="32" spans="1:10" ht="39" customHeight="1">
      <c r="A32" s="183" t="s">
        <v>229</v>
      </c>
      <c r="B32" s="184" t="s">
        <v>230</v>
      </c>
      <c r="C32" s="184" t="s">
        <v>231</v>
      </c>
      <c r="D32" s="191" t="s">
        <v>232</v>
      </c>
      <c r="E32" s="186">
        <v>10000</v>
      </c>
      <c r="F32" s="186">
        <v>5000</v>
      </c>
      <c r="G32" s="186"/>
      <c r="H32" s="186"/>
      <c r="I32" s="186"/>
      <c r="J32" s="182">
        <f t="shared" si="0"/>
        <v>5000</v>
      </c>
    </row>
    <row r="33" spans="1:10" ht="19.5" customHeight="1">
      <c r="A33" s="183" t="s">
        <v>229</v>
      </c>
      <c r="B33" s="184" t="s">
        <v>233</v>
      </c>
      <c r="C33" s="184" t="s">
        <v>193</v>
      </c>
      <c r="D33" s="185" t="s">
        <v>234</v>
      </c>
      <c r="E33" s="186">
        <v>50000</v>
      </c>
      <c r="F33" s="186">
        <v>10000</v>
      </c>
      <c r="G33" s="186"/>
      <c r="H33" s="186"/>
      <c r="I33" s="186"/>
      <c r="J33" s="182">
        <f t="shared" si="0"/>
        <v>10000</v>
      </c>
    </row>
    <row r="34" spans="1:10" ht="19.5" customHeight="1">
      <c r="A34" s="183" t="s">
        <v>229</v>
      </c>
      <c r="B34" s="184" t="s">
        <v>233</v>
      </c>
      <c r="C34" s="184" t="s">
        <v>193</v>
      </c>
      <c r="D34" s="185" t="s">
        <v>235</v>
      </c>
      <c r="E34" s="186">
        <v>95200</v>
      </c>
      <c r="F34" s="186">
        <v>15000</v>
      </c>
      <c r="G34" s="186"/>
      <c r="H34" s="186"/>
      <c r="I34" s="186"/>
      <c r="J34" s="182">
        <f t="shared" si="0"/>
        <v>15000</v>
      </c>
    </row>
    <row r="35" spans="1:10" ht="19.5" customHeight="1">
      <c r="A35" s="183" t="s">
        <v>236</v>
      </c>
      <c r="B35" s="184" t="s">
        <v>237</v>
      </c>
      <c r="C35" s="184" t="s">
        <v>193</v>
      </c>
      <c r="D35" s="192" t="s">
        <v>238</v>
      </c>
      <c r="E35" s="189">
        <v>3027000</v>
      </c>
      <c r="F35" s="186">
        <v>1313050</v>
      </c>
      <c r="G35" s="186"/>
      <c r="H35" s="186"/>
      <c r="I35" s="186"/>
      <c r="J35" s="182">
        <f t="shared" si="0"/>
        <v>1313050</v>
      </c>
    </row>
    <row r="36" spans="1:10" ht="19.5" customHeight="1">
      <c r="A36" s="183" t="s">
        <v>239</v>
      </c>
      <c r="B36" s="184" t="s">
        <v>240</v>
      </c>
      <c r="C36" s="184" t="s">
        <v>193</v>
      </c>
      <c r="D36" s="185" t="s">
        <v>241</v>
      </c>
      <c r="E36" s="186">
        <v>9882</v>
      </c>
      <c r="F36" s="186">
        <v>6342</v>
      </c>
      <c r="G36" s="186"/>
      <c r="H36" s="186"/>
      <c r="I36" s="186">
        <v>3540</v>
      </c>
      <c r="J36" s="182">
        <f t="shared" si="0"/>
        <v>9882</v>
      </c>
    </row>
    <row r="37" spans="1:10" ht="32.25" customHeight="1">
      <c r="A37" s="183" t="s">
        <v>242</v>
      </c>
      <c r="B37" s="184" t="s">
        <v>243</v>
      </c>
      <c r="C37" s="184" t="s">
        <v>203</v>
      </c>
      <c r="D37" s="185" t="s">
        <v>244</v>
      </c>
      <c r="E37" s="186">
        <v>7460</v>
      </c>
      <c r="F37" s="186">
        <v>7460</v>
      </c>
      <c r="G37" s="186"/>
      <c r="H37" s="186"/>
      <c r="I37" s="186"/>
      <c r="J37" s="182">
        <f t="shared" si="0"/>
        <v>7460</v>
      </c>
    </row>
    <row r="38" spans="1:10" ht="39" customHeight="1">
      <c r="A38" s="183" t="s">
        <v>242</v>
      </c>
      <c r="B38" s="184" t="s">
        <v>245</v>
      </c>
      <c r="C38" s="184" t="s">
        <v>231</v>
      </c>
      <c r="D38" s="185" t="s">
        <v>246</v>
      </c>
      <c r="E38" s="186">
        <v>50000</v>
      </c>
      <c r="F38" s="186">
        <f>50000-8000</f>
        <v>42000</v>
      </c>
      <c r="G38" s="186"/>
      <c r="H38" s="186"/>
      <c r="I38" s="186"/>
      <c r="J38" s="182">
        <f t="shared" si="0"/>
        <v>42000</v>
      </c>
    </row>
    <row r="39" spans="1:10" ht="19.5" customHeight="1">
      <c r="A39" s="183" t="s">
        <v>247</v>
      </c>
      <c r="B39" s="184" t="s">
        <v>248</v>
      </c>
      <c r="C39" s="184" t="s">
        <v>193</v>
      </c>
      <c r="D39" s="185" t="s">
        <v>249</v>
      </c>
      <c r="E39" s="186">
        <v>10000</v>
      </c>
      <c r="F39" s="186">
        <v>10380</v>
      </c>
      <c r="G39" s="186"/>
      <c r="H39" s="186"/>
      <c r="I39" s="186"/>
      <c r="J39" s="182">
        <f t="shared" si="0"/>
        <v>10380</v>
      </c>
    </row>
    <row r="40" spans="1:10" ht="30.75" customHeight="1" thickBot="1">
      <c r="A40" s="193" t="s">
        <v>247</v>
      </c>
      <c r="B40" s="194" t="s">
        <v>248</v>
      </c>
      <c r="C40" s="194" t="s">
        <v>193</v>
      </c>
      <c r="D40" s="195" t="s">
        <v>250</v>
      </c>
      <c r="E40" s="196">
        <v>91000</v>
      </c>
      <c r="F40" s="196">
        <f>91000-I40</f>
        <v>66007</v>
      </c>
      <c r="G40" s="196"/>
      <c r="H40" s="196"/>
      <c r="I40" s="196">
        <v>24993</v>
      </c>
      <c r="J40" s="197">
        <f t="shared" si="0"/>
        <v>91000</v>
      </c>
    </row>
    <row r="41" spans="1:10" ht="19.5" customHeight="1" thickBot="1" thickTop="1">
      <c r="A41" s="316" t="s">
        <v>22</v>
      </c>
      <c r="B41" s="317"/>
      <c r="C41" s="317"/>
      <c r="D41" s="317"/>
      <c r="E41" s="198" t="s">
        <v>251</v>
      </c>
      <c r="F41" s="199">
        <f>SUM(F7:F40)</f>
        <v>6641241</v>
      </c>
      <c r="G41" s="199">
        <f>SUM(G7:G40)</f>
        <v>23747</v>
      </c>
      <c r="H41" s="199">
        <f>SUM(H7:H40)</f>
        <v>4402900</v>
      </c>
      <c r="I41" s="199">
        <f>SUM(I7:I40)</f>
        <v>1441033</v>
      </c>
      <c r="J41" s="200">
        <f t="shared" si="0"/>
        <v>12508921</v>
      </c>
    </row>
    <row r="42" spans="1:10" ht="19.5" customHeight="1" thickTop="1">
      <c r="A42" s="201"/>
      <c r="B42" s="201"/>
      <c r="C42" s="201"/>
      <c r="D42" s="202"/>
      <c r="E42" s="203"/>
      <c r="F42" s="204"/>
      <c r="G42" s="203"/>
      <c r="H42" s="203"/>
      <c r="I42" s="203"/>
      <c r="J42" s="203"/>
    </row>
    <row r="43" spans="1:10" ht="19.5" customHeight="1">
      <c r="A43" s="201"/>
      <c r="B43" s="201"/>
      <c r="C43" s="312"/>
      <c r="D43" s="312"/>
      <c r="E43" s="203"/>
      <c r="F43" s="203"/>
      <c r="G43" s="203"/>
      <c r="H43" s="203"/>
      <c r="I43" s="203"/>
      <c r="J43" s="203"/>
    </row>
    <row r="44" spans="1:10" ht="19.5" customHeight="1">
      <c r="A44" s="201"/>
      <c r="B44" s="201"/>
      <c r="C44" s="313"/>
      <c r="D44" s="313"/>
      <c r="E44" s="203"/>
      <c r="F44" s="203"/>
      <c r="G44" s="203"/>
      <c r="H44" s="203"/>
      <c r="I44" s="203"/>
      <c r="J44" s="203"/>
    </row>
    <row r="45" spans="1:10" ht="19.5" customHeight="1">
      <c r="A45" s="201"/>
      <c r="B45" s="201"/>
      <c r="C45" s="201"/>
      <c r="D45" s="202"/>
      <c r="E45" s="203"/>
      <c r="F45" s="203"/>
      <c r="G45" s="203"/>
      <c r="H45" s="203"/>
      <c r="I45" s="203"/>
      <c r="J45" s="203"/>
    </row>
    <row r="46" spans="1:10" ht="19.5" customHeight="1">
      <c r="A46" s="201"/>
      <c r="B46" s="201"/>
      <c r="C46" s="201"/>
      <c r="D46" s="202"/>
      <c r="E46" s="203"/>
      <c r="F46" s="203"/>
      <c r="G46" s="203"/>
      <c r="H46" s="203"/>
      <c r="I46" s="203"/>
      <c r="J46" s="203"/>
    </row>
    <row r="47" spans="1:12" ht="19.5" customHeight="1">
      <c r="A47" s="201"/>
      <c r="B47" s="201"/>
      <c r="C47" s="201"/>
      <c r="D47" s="202"/>
      <c r="E47" s="203"/>
      <c r="F47" s="203"/>
      <c r="G47" s="203"/>
      <c r="H47" s="203"/>
      <c r="I47" s="203"/>
      <c r="J47" s="203"/>
      <c r="L47" s="205"/>
    </row>
    <row r="48" spans="1:10" ht="19.5" customHeight="1">
      <c r="A48" s="201"/>
      <c r="B48" s="201"/>
      <c r="C48" s="201"/>
      <c r="D48" s="202"/>
      <c r="E48" s="203"/>
      <c r="F48" s="203"/>
      <c r="G48" s="203"/>
      <c r="H48" s="203"/>
      <c r="I48" s="203"/>
      <c r="J48" s="203"/>
    </row>
    <row r="49" spans="1:10" ht="19.5" customHeight="1">
      <c r="A49" s="201"/>
      <c r="B49" s="201"/>
      <c r="C49" s="201"/>
      <c r="D49" s="202"/>
      <c r="E49" s="203"/>
      <c r="F49" s="203"/>
      <c r="G49" s="203"/>
      <c r="H49" s="203"/>
      <c r="I49" s="203"/>
      <c r="J49" s="203"/>
    </row>
    <row r="50" spans="1:10" ht="19.5" customHeight="1">
      <c r="A50" s="201"/>
      <c r="B50" s="201"/>
      <c r="C50" s="201"/>
      <c r="D50" s="202"/>
      <c r="E50" s="203"/>
      <c r="F50" s="203"/>
      <c r="G50" s="203"/>
      <c r="H50" s="203"/>
      <c r="I50" s="203"/>
      <c r="J50" s="203"/>
    </row>
    <row r="51" spans="1:10" ht="19.5" customHeight="1">
      <c r="A51" s="206"/>
      <c r="B51" s="206"/>
      <c r="C51" s="206"/>
      <c r="D51" s="202"/>
      <c r="E51" s="207"/>
      <c r="F51" s="207"/>
      <c r="G51" s="207"/>
      <c r="H51" s="207"/>
      <c r="I51" s="207"/>
      <c r="J51" s="207"/>
    </row>
    <row r="52" spans="1:10" ht="19.5" customHeight="1">
      <c r="A52" s="206"/>
      <c r="B52" s="206"/>
      <c r="C52" s="206"/>
      <c r="D52" s="202"/>
      <c r="E52" s="207"/>
      <c r="F52" s="207"/>
      <c r="G52" s="207"/>
      <c r="H52" s="207"/>
      <c r="I52" s="207"/>
      <c r="J52" s="207"/>
    </row>
    <row r="53" spans="1:10" ht="19.5" customHeight="1">
      <c r="A53" s="206"/>
      <c r="B53" s="206"/>
      <c r="C53" s="206"/>
      <c r="D53" s="202"/>
      <c r="E53" s="207"/>
      <c r="F53" s="207"/>
      <c r="G53" s="207"/>
      <c r="H53" s="207"/>
      <c r="I53" s="207"/>
      <c r="J53" s="207"/>
    </row>
    <row r="54" spans="1:10" ht="19.5" customHeight="1">
      <c r="A54" s="206"/>
      <c r="B54" s="206"/>
      <c r="C54" s="206"/>
      <c r="D54" s="202"/>
      <c r="E54" s="206"/>
      <c r="F54" s="206"/>
      <c r="G54" s="206"/>
      <c r="H54" s="206"/>
      <c r="I54" s="206"/>
      <c r="J54" s="206"/>
    </row>
    <row r="55" ht="19.5" customHeight="1">
      <c r="D55" s="208"/>
    </row>
    <row r="56" ht="19.5" customHeight="1">
      <c r="D56" s="208"/>
    </row>
    <row r="57" ht="19.5" customHeight="1">
      <c r="D57" s="208"/>
    </row>
    <row r="58" ht="19.5" customHeight="1">
      <c r="D58" s="208"/>
    </row>
    <row r="59" ht="19.5" customHeight="1">
      <c r="D59" s="208"/>
    </row>
  </sheetData>
  <mergeCells count="6">
    <mergeCell ref="C43:D43"/>
    <mergeCell ref="C44:D44"/>
    <mergeCell ref="D1:H1"/>
    <mergeCell ref="F2:J2"/>
    <mergeCell ref="A4:J4"/>
    <mergeCell ref="A41:D41"/>
  </mergeCells>
  <printOptions/>
  <pageMargins left="0.1968503937007874" right="0.1968503937007874" top="0.1968503937007874" bottom="0.1968503937007874" header="0.5118110236220472" footer="0.5118110236220472"/>
  <pageSetup fitToHeight="2" fitToWidth="1"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Q30"/>
  <sheetViews>
    <sheetView workbookViewId="0" topLeftCell="B16">
      <selection activeCell="A5" sqref="A5:K5"/>
    </sheetView>
  </sheetViews>
  <sheetFormatPr defaultColWidth="9.140625" defaultRowHeight="12.75"/>
  <cols>
    <col min="1" max="1" width="1.57421875" style="0" customWidth="1"/>
    <col min="2" max="2" width="7.8515625" style="0" customWidth="1"/>
    <col min="3" max="3" width="11.28125" style="0" customWidth="1"/>
    <col min="4" max="4" width="44.7109375" style="0" customWidth="1"/>
    <col min="5" max="5" width="5.28125" style="0" customWidth="1"/>
    <col min="6" max="6" width="11.421875" style="0" customWidth="1"/>
    <col min="7" max="7" width="12.140625" style="0" customWidth="1"/>
    <col min="8" max="8" width="14.140625" style="0" customWidth="1"/>
    <col min="9" max="9" width="10.421875" style="0" customWidth="1"/>
    <col min="10" max="10" width="11.421875" style="0" customWidth="1"/>
    <col min="11" max="11" width="9.8515625" style="0" customWidth="1"/>
  </cols>
  <sheetData>
    <row r="1" spans="2:10" ht="12.75" customHeight="1">
      <c r="B1" s="296" t="s">
        <v>295</v>
      </c>
      <c r="C1" s="296"/>
      <c r="D1" s="296"/>
      <c r="E1" s="12"/>
      <c r="F1" s="295" t="s">
        <v>24</v>
      </c>
      <c r="G1" s="295"/>
      <c r="H1" s="295"/>
      <c r="I1" s="295"/>
      <c r="J1" s="295"/>
    </row>
    <row r="2" spans="4:10" ht="19.5" customHeight="1">
      <c r="D2" s="294" t="s">
        <v>294</v>
      </c>
      <c r="E2" s="14"/>
      <c r="F2" s="329" t="s">
        <v>296</v>
      </c>
      <c r="G2" s="329"/>
      <c r="H2" s="329"/>
      <c r="I2" s="329"/>
      <c r="J2" s="329"/>
    </row>
    <row r="3" spans="4:10" ht="22.5" customHeight="1">
      <c r="D3" s="13"/>
      <c r="E3" s="329" t="s">
        <v>297</v>
      </c>
      <c r="F3" s="329"/>
      <c r="G3" s="329"/>
      <c r="H3" s="329"/>
      <c r="I3" s="329"/>
      <c r="J3" s="329"/>
    </row>
    <row r="4" spans="1:11" ht="16.5" customHeight="1">
      <c r="A4" s="322" t="s">
        <v>25</v>
      </c>
      <c r="B4" s="322"/>
      <c r="C4" s="322"/>
      <c r="D4" s="322"/>
      <c r="E4" s="322"/>
      <c r="F4" s="322"/>
      <c r="G4" s="322"/>
      <c r="H4" s="322"/>
      <c r="I4" s="322"/>
      <c r="J4" s="322"/>
      <c r="K4" s="322"/>
    </row>
    <row r="5" spans="1:11" ht="15.75" customHeight="1">
      <c r="A5" s="322" t="s">
        <v>26</v>
      </c>
      <c r="B5" s="322"/>
      <c r="C5" s="322"/>
      <c r="D5" s="322"/>
      <c r="E5" s="322"/>
      <c r="F5" s="322"/>
      <c r="G5" s="322"/>
      <c r="H5" s="322"/>
      <c r="I5" s="322"/>
      <c r="J5" s="322"/>
      <c r="K5" s="322"/>
    </row>
    <row r="6" ht="12.75" customHeight="1" thickBot="1">
      <c r="J6" s="13" t="s">
        <v>27</v>
      </c>
    </row>
    <row r="7" spans="2:11" ht="16.5" customHeight="1">
      <c r="B7" s="323" t="s">
        <v>28</v>
      </c>
      <c r="C7" s="325" t="s">
        <v>29</v>
      </c>
      <c r="D7" s="325" t="s">
        <v>30</v>
      </c>
      <c r="E7" s="325" t="s">
        <v>31</v>
      </c>
      <c r="F7" s="327" t="s">
        <v>32</v>
      </c>
      <c r="G7" s="298" t="s">
        <v>33</v>
      </c>
      <c r="H7" s="299"/>
      <c r="I7" s="299"/>
      <c r="J7" s="299"/>
      <c r="K7" s="297"/>
    </row>
    <row r="8" spans="2:11" s="15" customFormat="1" ht="24.75" customHeight="1">
      <c r="B8" s="324"/>
      <c r="C8" s="326"/>
      <c r="D8" s="326"/>
      <c r="E8" s="326"/>
      <c r="F8" s="328"/>
      <c r="G8" s="16" t="s">
        <v>34</v>
      </c>
      <c r="H8" s="17" t="s">
        <v>35</v>
      </c>
      <c r="I8" s="17" t="s">
        <v>36</v>
      </c>
      <c r="J8" s="17" t="s">
        <v>37</v>
      </c>
      <c r="K8" s="18" t="s">
        <v>38</v>
      </c>
    </row>
    <row r="9" spans="2:11" s="15" customFormat="1" ht="24.75" customHeight="1">
      <c r="B9" s="62" t="s">
        <v>116</v>
      </c>
      <c r="C9" s="63"/>
      <c r="D9" s="21" t="s">
        <v>120</v>
      </c>
      <c r="E9" s="22"/>
      <c r="F9" s="65">
        <f>SUM(F10:F10)</f>
        <v>573418.6</v>
      </c>
      <c r="G9" s="66">
        <f>SUM(G10:G10)</f>
        <v>573418.6</v>
      </c>
      <c r="H9" s="67">
        <f>H10</f>
        <v>7309</v>
      </c>
      <c r="I9" s="67">
        <f>I10</f>
        <v>1282.72</v>
      </c>
      <c r="J9" s="67">
        <f>J10</f>
        <v>562175.11</v>
      </c>
      <c r="K9" s="68">
        <f>SUM(K10:K10)</f>
        <v>2651.77</v>
      </c>
    </row>
    <row r="10" spans="2:11" s="15" customFormat="1" ht="24.75" customHeight="1">
      <c r="B10" s="64"/>
      <c r="C10" s="36" t="s">
        <v>117</v>
      </c>
      <c r="D10" s="25" t="s">
        <v>118</v>
      </c>
      <c r="E10" s="25">
        <v>2010</v>
      </c>
      <c r="F10" s="69">
        <v>573418.6</v>
      </c>
      <c r="G10" s="70">
        <f>SUM(H10:K10)</f>
        <v>573418.6</v>
      </c>
      <c r="H10" s="71">
        <v>7309</v>
      </c>
      <c r="I10" s="71">
        <v>1282.72</v>
      </c>
      <c r="J10" s="71">
        <v>562175.11</v>
      </c>
      <c r="K10" s="72">
        <v>2651.77</v>
      </c>
    </row>
    <row r="11" spans="2:11" ht="22.5" customHeight="1">
      <c r="B11" s="19">
        <v>750</v>
      </c>
      <c r="C11" s="20"/>
      <c r="D11" s="21" t="str">
        <f>'[1]1'!C18</f>
        <v>ADMINISTRACJA PUBLICZNA</v>
      </c>
      <c r="E11" s="22"/>
      <c r="F11" s="65">
        <f>SUM(F12:F12)</f>
        <v>57151</v>
      </c>
      <c r="G11" s="66">
        <f>SUM(G12:G12)</f>
        <v>57151</v>
      </c>
      <c r="H11" s="67">
        <f>H12</f>
        <v>47090</v>
      </c>
      <c r="I11" s="67">
        <f>I12</f>
        <v>9200</v>
      </c>
      <c r="J11" s="67">
        <f>J12</f>
        <v>0</v>
      </c>
      <c r="K11" s="68">
        <f>SUM(K12:K12)</f>
        <v>861</v>
      </c>
    </row>
    <row r="12" spans="2:11" ht="21" customHeight="1">
      <c r="B12" s="23"/>
      <c r="C12" s="24">
        <v>75011</v>
      </c>
      <c r="D12" s="25" t="s">
        <v>39</v>
      </c>
      <c r="E12" s="25">
        <v>2010</v>
      </c>
      <c r="F12" s="69">
        <v>57151</v>
      </c>
      <c r="G12" s="70">
        <f>SUM(H12:K12)</f>
        <v>57151</v>
      </c>
      <c r="H12" s="71">
        <v>47090</v>
      </c>
      <c r="I12" s="71">
        <v>9200</v>
      </c>
      <c r="J12" s="71"/>
      <c r="K12" s="72">
        <v>861</v>
      </c>
    </row>
    <row r="13" spans="2:11" ht="40.5" customHeight="1">
      <c r="B13" s="19">
        <v>751</v>
      </c>
      <c r="C13" s="20"/>
      <c r="D13" s="26" t="str">
        <f>'[1]1'!C19</f>
        <v>URZĘDY NACZELNYCH ORGANÓW WŁADZY PAŃSTWOWEJ, KONTROLI I OCHRONY PRAWA ORAZ SĄDOWNICTWA</v>
      </c>
      <c r="E13" s="22"/>
      <c r="F13" s="65">
        <f aca="true" t="shared" si="0" ref="F13:K13">F14</f>
        <v>1360</v>
      </c>
      <c r="G13" s="66">
        <f t="shared" si="0"/>
        <v>1360</v>
      </c>
      <c r="H13" s="67">
        <f t="shared" si="0"/>
        <v>1157</v>
      </c>
      <c r="I13" s="67">
        <f t="shared" si="0"/>
        <v>203</v>
      </c>
      <c r="J13" s="67">
        <f t="shared" si="0"/>
        <v>0</v>
      </c>
      <c r="K13" s="68">
        <f t="shared" si="0"/>
        <v>0</v>
      </c>
    </row>
    <row r="14" spans="2:11" ht="20.25" customHeight="1">
      <c r="B14" s="23"/>
      <c r="C14" s="24">
        <v>75101</v>
      </c>
      <c r="D14" s="25" t="s">
        <v>40</v>
      </c>
      <c r="E14" s="25">
        <v>2010</v>
      </c>
      <c r="F14" s="69">
        <v>1360</v>
      </c>
      <c r="G14" s="70">
        <f>SUM(H14:K14)</f>
        <v>1360</v>
      </c>
      <c r="H14" s="71">
        <v>1157</v>
      </c>
      <c r="I14" s="71">
        <v>203</v>
      </c>
      <c r="J14" s="71">
        <v>0</v>
      </c>
      <c r="K14" s="72">
        <v>0</v>
      </c>
    </row>
    <row r="15" spans="2:11" ht="24.75" customHeight="1">
      <c r="B15" s="19">
        <v>752</v>
      </c>
      <c r="C15" s="20"/>
      <c r="D15" s="21" t="str">
        <f>'[1]1'!C20</f>
        <v>OBRONA NARODOWA</v>
      </c>
      <c r="E15" s="22"/>
      <c r="F15" s="65">
        <f aca="true" t="shared" si="1" ref="F15:K15">F16</f>
        <v>500</v>
      </c>
      <c r="G15" s="66">
        <f t="shared" si="1"/>
        <v>500</v>
      </c>
      <c r="H15" s="67">
        <f t="shared" si="1"/>
        <v>0</v>
      </c>
      <c r="I15" s="67">
        <f t="shared" si="1"/>
        <v>0</v>
      </c>
      <c r="J15" s="67">
        <f t="shared" si="1"/>
        <v>0</v>
      </c>
      <c r="K15" s="68">
        <f t="shared" si="1"/>
        <v>500</v>
      </c>
    </row>
    <row r="16" spans="2:11" ht="21" customHeight="1">
      <c r="B16" s="23"/>
      <c r="C16" s="24">
        <v>75212</v>
      </c>
      <c r="D16" s="25" t="s">
        <v>41</v>
      </c>
      <c r="E16" s="25">
        <v>2010</v>
      </c>
      <c r="F16" s="69">
        <v>500</v>
      </c>
      <c r="G16" s="70">
        <f>SUM(H16:K16)</f>
        <v>500</v>
      </c>
      <c r="H16" s="71"/>
      <c r="I16" s="71"/>
      <c r="J16" s="71"/>
      <c r="K16" s="72">
        <v>500</v>
      </c>
    </row>
    <row r="17" spans="2:11" ht="31.5" customHeight="1">
      <c r="B17" s="19">
        <v>754</v>
      </c>
      <c r="C17" s="20"/>
      <c r="D17" s="26" t="str">
        <f>'[1]1'!C21</f>
        <v>BEZPIECZEŃSTWO PUBLICZNE I OCHRONA PRZECIWPOŻAROWA</v>
      </c>
      <c r="E17" s="22"/>
      <c r="F17" s="65">
        <f aca="true" t="shared" si="2" ref="F17:K17">SUM(F18:F18)</f>
        <v>1000</v>
      </c>
      <c r="G17" s="66">
        <f t="shared" si="2"/>
        <v>1000</v>
      </c>
      <c r="H17" s="67">
        <f t="shared" si="2"/>
        <v>0</v>
      </c>
      <c r="I17" s="67">
        <f t="shared" si="2"/>
        <v>0</v>
      </c>
      <c r="J17" s="67">
        <f t="shared" si="2"/>
        <v>0</v>
      </c>
      <c r="K17" s="68">
        <f t="shared" si="2"/>
        <v>1000</v>
      </c>
    </row>
    <row r="18" spans="2:11" ht="21" customHeight="1">
      <c r="B18" s="23"/>
      <c r="C18" s="24">
        <v>75414</v>
      </c>
      <c r="D18" s="25" t="s">
        <v>42</v>
      </c>
      <c r="E18" s="25">
        <v>2010</v>
      </c>
      <c r="F18" s="69">
        <v>1000</v>
      </c>
      <c r="G18" s="70">
        <f>SUM(H18:K18)</f>
        <v>1000</v>
      </c>
      <c r="H18" s="71"/>
      <c r="I18" s="71"/>
      <c r="J18" s="71"/>
      <c r="K18" s="72">
        <v>1000</v>
      </c>
    </row>
    <row r="19" spans="2:17" ht="24.75" customHeight="1">
      <c r="B19" s="19">
        <v>852</v>
      </c>
      <c r="C19" s="20"/>
      <c r="D19" s="21" t="str">
        <f>'[1]1'!C27</f>
        <v>POMOC SPOŁECZNA</v>
      </c>
      <c r="E19" s="22"/>
      <c r="F19" s="65">
        <f aca="true" t="shared" si="3" ref="F19:K19">SUM(F20:F22)</f>
        <v>2816600</v>
      </c>
      <c r="G19" s="66">
        <f t="shared" si="3"/>
        <v>2816600</v>
      </c>
      <c r="H19" s="67">
        <f t="shared" si="3"/>
        <v>55087.46</v>
      </c>
      <c r="I19" s="67">
        <f t="shared" si="3"/>
        <v>16152.76</v>
      </c>
      <c r="J19" s="67">
        <f t="shared" si="3"/>
        <v>2718200</v>
      </c>
      <c r="K19" s="68">
        <f t="shared" si="3"/>
        <v>27159.78</v>
      </c>
      <c r="L19" s="27"/>
      <c r="M19" s="27"/>
      <c r="N19" s="27"/>
      <c r="O19" s="27"/>
      <c r="P19" s="27"/>
      <c r="Q19" s="28"/>
    </row>
    <row r="20" spans="2:17" s="29" customFormat="1" ht="24.75" customHeight="1">
      <c r="B20" s="30"/>
      <c r="C20" s="31">
        <v>85212</v>
      </c>
      <c r="D20" s="32" t="s">
        <v>43</v>
      </c>
      <c r="E20" s="33">
        <v>2010</v>
      </c>
      <c r="F20" s="73">
        <v>2652000</v>
      </c>
      <c r="G20" s="70">
        <f>SUM(H20:K20)</f>
        <v>2652000</v>
      </c>
      <c r="H20" s="74">
        <v>55087.46</v>
      </c>
      <c r="I20" s="74">
        <v>9552.76</v>
      </c>
      <c r="J20" s="74">
        <v>2560200</v>
      </c>
      <c r="K20" s="75">
        <v>27159.78</v>
      </c>
      <c r="L20" s="34"/>
      <c r="M20" s="34"/>
      <c r="N20" s="34"/>
      <c r="O20" s="34"/>
      <c r="P20" s="34"/>
      <c r="Q20" s="35"/>
    </row>
    <row r="21" spans="2:11" ht="17.25" customHeight="1">
      <c r="B21" s="23"/>
      <c r="C21" s="36" t="s">
        <v>44</v>
      </c>
      <c r="D21" s="37" t="s">
        <v>45</v>
      </c>
      <c r="E21" s="25">
        <v>2010</v>
      </c>
      <c r="F21" s="69">
        <v>6600</v>
      </c>
      <c r="G21" s="70">
        <f>SUM(H21:K21)</f>
        <v>6600</v>
      </c>
      <c r="H21" s="71"/>
      <c r="I21" s="71">
        <v>6600</v>
      </c>
      <c r="J21" s="71"/>
      <c r="K21" s="72"/>
    </row>
    <row r="22" spans="2:11" ht="24.75" customHeight="1" thickBot="1">
      <c r="B22" s="38"/>
      <c r="C22" s="39" t="s">
        <v>46</v>
      </c>
      <c r="D22" s="40" t="s">
        <v>47</v>
      </c>
      <c r="E22" s="41">
        <v>2010</v>
      </c>
      <c r="F22" s="76">
        <v>158000</v>
      </c>
      <c r="G22" s="77">
        <f>SUM(H22:K22)</f>
        <v>158000</v>
      </c>
      <c r="H22" s="78"/>
      <c r="I22" s="78"/>
      <c r="J22" s="78">
        <v>158000</v>
      </c>
      <c r="K22" s="79"/>
    </row>
    <row r="23" spans="2:12" ht="20.25" customHeight="1" thickBot="1">
      <c r="B23" s="318" t="s">
        <v>48</v>
      </c>
      <c r="C23" s="319"/>
      <c r="D23" s="319"/>
      <c r="E23" s="42"/>
      <c r="F23" s="80">
        <f aca="true" t="shared" si="4" ref="F23:K23">F11+F13+F15+F17+F19+F9</f>
        <v>3450029.6</v>
      </c>
      <c r="G23" s="81">
        <f t="shared" si="4"/>
        <v>3450029.6</v>
      </c>
      <c r="H23" s="82">
        <f t="shared" si="4"/>
        <v>110643.45999999999</v>
      </c>
      <c r="I23" s="82">
        <f t="shared" si="4"/>
        <v>26838.480000000003</v>
      </c>
      <c r="J23" s="82">
        <f t="shared" si="4"/>
        <v>3280375.11</v>
      </c>
      <c r="K23" s="83">
        <f t="shared" si="4"/>
        <v>32172.55</v>
      </c>
      <c r="L23" s="43"/>
    </row>
    <row r="24" spans="3:8" ht="12.75" customHeight="1">
      <c r="C24" t="s">
        <v>49</v>
      </c>
      <c r="G24" s="320"/>
      <c r="H24" s="320"/>
    </row>
    <row r="25" spans="3:8" ht="12.75" customHeight="1">
      <c r="C25" t="s">
        <v>50</v>
      </c>
      <c r="E25" s="321">
        <v>14000</v>
      </c>
      <c r="F25" s="321"/>
      <c r="G25" t="s">
        <v>51</v>
      </c>
      <c r="H25" s="44">
        <f>E25/95*5</f>
        <v>736.8421052631579</v>
      </c>
    </row>
    <row r="26" spans="3:8" ht="12.75">
      <c r="C26" t="s">
        <v>52</v>
      </c>
      <c r="E26">
        <v>3000</v>
      </c>
      <c r="G26" t="s">
        <v>51</v>
      </c>
      <c r="H26" s="45">
        <v>1500</v>
      </c>
    </row>
    <row r="30" ht="12.75">
      <c r="G30" s="43"/>
    </row>
  </sheetData>
  <mergeCells count="15">
    <mergeCell ref="G7:K7"/>
    <mergeCell ref="B1:D1"/>
    <mergeCell ref="F1:J1"/>
    <mergeCell ref="F2:J2"/>
    <mergeCell ref="E3:J3"/>
    <mergeCell ref="B23:D23"/>
    <mergeCell ref="G24:H24"/>
    <mergeCell ref="E25:F25"/>
    <mergeCell ref="A4:K4"/>
    <mergeCell ref="A5:K5"/>
    <mergeCell ref="B7:B8"/>
    <mergeCell ref="C7:C8"/>
    <mergeCell ref="D7:D8"/>
    <mergeCell ref="E7:E8"/>
    <mergeCell ref="F7:F8"/>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G200"/>
  <sheetViews>
    <sheetView workbookViewId="0" topLeftCell="A1">
      <selection activeCell="A4" sqref="A4:C4"/>
    </sheetView>
  </sheetViews>
  <sheetFormatPr defaultColWidth="9.140625" defaultRowHeight="12.75"/>
  <cols>
    <col min="1" max="1" width="10.00390625" style="1" customWidth="1"/>
    <col min="2" max="2" width="64.00390625" style="1" customWidth="1"/>
    <col min="3" max="3" width="16.57421875" style="1" customWidth="1"/>
    <col min="4" max="16384" width="9.140625" style="1" customWidth="1"/>
  </cols>
  <sheetData>
    <row r="1" spans="1:2" ht="26.25" customHeight="1">
      <c r="A1" s="341" t="s">
        <v>298</v>
      </c>
      <c r="B1" s="341"/>
    </row>
    <row r="2" spans="2:7" ht="31.5" customHeight="1">
      <c r="B2" s="341" t="s">
        <v>299</v>
      </c>
      <c r="C2" s="341"/>
      <c r="D2" s="46"/>
      <c r="E2" s="342"/>
      <c r="F2" s="342"/>
      <c r="G2" s="342"/>
    </row>
    <row r="3" ht="9" customHeight="1"/>
    <row r="4" spans="1:3" ht="15.75">
      <c r="A4" s="343" t="s">
        <v>53</v>
      </c>
      <c r="B4" s="343"/>
      <c r="C4" s="343"/>
    </row>
    <row r="5" spans="1:3" ht="33" customHeight="1">
      <c r="A5" s="334" t="s">
        <v>54</v>
      </c>
      <c r="B5" s="334"/>
      <c r="C5" s="334"/>
    </row>
    <row r="6" ht="6.75" customHeight="1" thickBot="1"/>
    <row r="7" spans="1:3" ht="16.5" customHeight="1" thickBot="1" thickTop="1">
      <c r="A7" s="335" t="s">
        <v>55</v>
      </c>
      <c r="B7" s="336"/>
      <c r="C7" s="337"/>
    </row>
    <row r="8" spans="1:3" ht="16.5" customHeight="1" thickTop="1">
      <c r="A8" s="47"/>
      <c r="B8" s="48" t="s">
        <v>56</v>
      </c>
      <c r="C8" s="49">
        <v>-25584</v>
      </c>
    </row>
    <row r="9" spans="1:3" ht="18" customHeight="1">
      <c r="A9" s="50" t="s">
        <v>57</v>
      </c>
      <c r="B9" s="51" t="s">
        <v>58</v>
      </c>
      <c r="C9" s="52">
        <v>180264</v>
      </c>
    </row>
    <row r="10" spans="1:3" ht="16.5" customHeight="1">
      <c r="A10" s="53" t="s">
        <v>59</v>
      </c>
      <c r="B10" s="54" t="s">
        <v>60</v>
      </c>
      <c r="C10" s="55">
        <v>1323180</v>
      </c>
    </row>
    <row r="11" spans="1:3" ht="16.5" customHeight="1">
      <c r="A11" s="56"/>
      <c r="B11" s="54" t="s">
        <v>61</v>
      </c>
      <c r="C11" s="55">
        <v>25000</v>
      </c>
    </row>
    <row r="12" spans="1:3" ht="16.5" customHeight="1" thickBot="1">
      <c r="A12" s="330" t="s">
        <v>22</v>
      </c>
      <c r="B12" s="331"/>
      <c r="C12" s="57">
        <f>SUM(C8:C11)</f>
        <v>1502860</v>
      </c>
    </row>
    <row r="13" spans="1:3" ht="9.75" customHeight="1" thickBot="1" thickTop="1">
      <c r="A13" s="58"/>
      <c r="B13" s="59"/>
      <c r="C13" s="60"/>
    </row>
    <row r="14" spans="1:3" ht="16.5" customHeight="1" thickBot="1" thickTop="1">
      <c r="A14" s="338" t="s">
        <v>62</v>
      </c>
      <c r="B14" s="339"/>
      <c r="C14" s="340"/>
    </row>
    <row r="15" spans="1:3" ht="16.5" customHeight="1" thickTop="1">
      <c r="A15" s="61" t="s">
        <v>63</v>
      </c>
      <c r="B15" s="48" t="s">
        <v>64</v>
      </c>
      <c r="C15" s="49">
        <v>4600</v>
      </c>
    </row>
    <row r="16" spans="1:3" ht="16.5" customHeight="1">
      <c r="A16" s="53" t="s">
        <v>65</v>
      </c>
      <c r="B16" s="54" t="s">
        <v>66</v>
      </c>
      <c r="C16" s="55">
        <v>595900</v>
      </c>
    </row>
    <row r="17" spans="1:3" ht="16.5" customHeight="1">
      <c r="A17" s="53" t="s">
        <v>67</v>
      </c>
      <c r="B17" s="54" t="s">
        <v>68</v>
      </c>
      <c r="C17" s="55">
        <v>50500</v>
      </c>
    </row>
    <row r="18" spans="1:3" ht="16.5" customHeight="1">
      <c r="A18" s="53" t="s">
        <v>69</v>
      </c>
      <c r="B18" s="54" t="s">
        <v>70</v>
      </c>
      <c r="C18" s="55">
        <v>102300</v>
      </c>
    </row>
    <row r="19" spans="1:3" ht="16.5" customHeight="1">
      <c r="A19" s="53" t="s">
        <v>71</v>
      </c>
      <c r="B19" s="54" t="s">
        <v>72</v>
      </c>
      <c r="C19" s="55">
        <v>16700</v>
      </c>
    </row>
    <row r="20" spans="1:3" ht="16.5" customHeight="1">
      <c r="A20" s="53" t="s">
        <v>73</v>
      </c>
      <c r="B20" s="54" t="s">
        <v>74</v>
      </c>
      <c r="C20" s="55">
        <v>30000</v>
      </c>
    </row>
    <row r="21" spans="1:3" ht="16.5" customHeight="1">
      <c r="A21" s="53" t="s">
        <v>75</v>
      </c>
      <c r="B21" s="54" t="s">
        <v>76</v>
      </c>
      <c r="C21" s="55">
        <v>210000</v>
      </c>
    </row>
    <row r="22" spans="1:3" ht="16.5" customHeight="1">
      <c r="A22" s="53" t="s">
        <v>77</v>
      </c>
      <c r="B22" s="54" t="s">
        <v>78</v>
      </c>
      <c r="C22" s="55">
        <v>120000</v>
      </c>
    </row>
    <row r="23" spans="1:3" ht="16.5" customHeight="1">
      <c r="A23" s="53" t="s">
        <v>79</v>
      </c>
      <c r="B23" s="54" t="s">
        <v>80</v>
      </c>
      <c r="C23" s="55">
        <v>17700</v>
      </c>
    </row>
    <row r="24" spans="1:3" ht="16.5" customHeight="1">
      <c r="A24" s="53" t="s">
        <v>81</v>
      </c>
      <c r="B24" s="54" t="s">
        <v>82</v>
      </c>
      <c r="C24" s="55">
        <v>800</v>
      </c>
    </row>
    <row r="25" spans="1:3" ht="16.5" customHeight="1">
      <c r="A25" s="53" t="s">
        <v>83</v>
      </c>
      <c r="B25" s="54" t="s">
        <v>84</v>
      </c>
      <c r="C25" s="55">
        <v>239060</v>
      </c>
    </row>
    <row r="26" spans="1:3" ht="16.5" customHeight="1">
      <c r="A26" s="53" t="s">
        <v>85</v>
      </c>
      <c r="B26" s="54" t="s">
        <v>86</v>
      </c>
      <c r="C26" s="55">
        <v>600</v>
      </c>
    </row>
    <row r="27" spans="1:3" ht="17.25" customHeight="1">
      <c r="A27" s="53" t="s">
        <v>87</v>
      </c>
      <c r="B27" s="54" t="s">
        <v>88</v>
      </c>
      <c r="C27" s="55">
        <v>2500</v>
      </c>
    </row>
    <row r="28" spans="1:3" ht="18.75" customHeight="1">
      <c r="A28" s="53" t="s">
        <v>89</v>
      </c>
      <c r="B28" s="54" t="s">
        <v>90</v>
      </c>
      <c r="C28" s="55">
        <v>1400</v>
      </c>
    </row>
    <row r="29" spans="1:3" ht="18.75" customHeight="1">
      <c r="A29" s="53" t="s">
        <v>91</v>
      </c>
      <c r="B29" s="54" t="s">
        <v>92</v>
      </c>
      <c r="C29" s="55">
        <v>12000</v>
      </c>
    </row>
    <row r="30" spans="1:3" ht="16.5" customHeight="1">
      <c r="A30" s="53" t="s">
        <v>93</v>
      </c>
      <c r="B30" s="54" t="s">
        <v>94</v>
      </c>
      <c r="C30" s="55">
        <v>15000</v>
      </c>
    </row>
    <row r="31" spans="1:3" ht="16.5" customHeight="1">
      <c r="A31" s="53" t="s">
        <v>95</v>
      </c>
      <c r="B31" s="54" t="s">
        <v>96</v>
      </c>
      <c r="C31" s="55">
        <v>4200</v>
      </c>
    </row>
    <row r="32" spans="1:3" ht="16.5" customHeight="1">
      <c r="A32" s="53" t="s">
        <v>97</v>
      </c>
      <c r="B32" s="54" t="s">
        <v>98</v>
      </c>
      <c r="C32" s="55">
        <v>15500</v>
      </c>
    </row>
    <row r="33" spans="1:3" ht="16.5" customHeight="1">
      <c r="A33" s="53" t="s">
        <v>99</v>
      </c>
      <c r="B33" s="54" t="s">
        <v>100</v>
      </c>
      <c r="C33" s="55">
        <v>2000</v>
      </c>
    </row>
    <row r="34" spans="1:3" ht="16.5" customHeight="1">
      <c r="A34" s="53" t="s">
        <v>101</v>
      </c>
      <c r="B34" s="54" t="s">
        <v>102</v>
      </c>
      <c r="C34" s="55">
        <v>8100</v>
      </c>
    </row>
    <row r="35" spans="1:3" ht="16.5" customHeight="1">
      <c r="A35" s="53" t="s">
        <v>103</v>
      </c>
      <c r="B35" s="54" t="s">
        <v>104</v>
      </c>
      <c r="C35" s="55">
        <v>25000</v>
      </c>
    </row>
    <row r="36" spans="1:3" ht="16.5" customHeight="1">
      <c r="A36" s="53" t="s">
        <v>105</v>
      </c>
      <c r="B36" s="54" t="s">
        <v>106</v>
      </c>
      <c r="C36" s="55">
        <v>2700</v>
      </c>
    </row>
    <row r="37" spans="1:3" ht="18.75" customHeight="1">
      <c r="A37" s="53" t="s">
        <v>107</v>
      </c>
      <c r="B37" s="54" t="s">
        <v>108</v>
      </c>
      <c r="C37" s="55">
        <v>600</v>
      </c>
    </row>
    <row r="38" spans="1:3" ht="24" customHeight="1">
      <c r="A38" s="53" t="s">
        <v>109</v>
      </c>
      <c r="B38" s="54" t="s">
        <v>110</v>
      </c>
      <c r="C38" s="55">
        <v>700</v>
      </c>
    </row>
    <row r="39" spans="1:3" ht="16.5" customHeight="1">
      <c r="A39" s="53" t="s">
        <v>111</v>
      </c>
      <c r="B39" s="54" t="s">
        <v>112</v>
      </c>
      <c r="C39" s="55">
        <v>4000</v>
      </c>
    </row>
    <row r="40" spans="1:3" ht="16.5" customHeight="1">
      <c r="A40" s="56"/>
      <c r="B40" s="54" t="s">
        <v>113</v>
      </c>
      <c r="C40" s="55">
        <v>20000</v>
      </c>
    </row>
    <row r="41" spans="1:3" ht="16.5" customHeight="1">
      <c r="A41" s="56"/>
      <c r="B41" s="54" t="s">
        <v>114</v>
      </c>
      <c r="C41" s="55">
        <v>1000</v>
      </c>
    </row>
    <row r="42" spans="1:3" ht="16.5" customHeight="1" thickBot="1">
      <c r="A42" s="330" t="s">
        <v>22</v>
      </c>
      <c r="B42" s="331"/>
      <c r="C42" s="57">
        <f>SUM(C15:C41)</f>
        <v>1502860</v>
      </c>
    </row>
    <row r="43" spans="1:3" ht="8.25" customHeight="1" thickTop="1">
      <c r="A43" s="58"/>
      <c r="B43" s="59"/>
      <c r="C43" s="60"/>
    </row>
    <row r="44" spans="1:3" ht="16.5" customHeight="1">
      <c r="A44" s="332" t="s">
        <v>115</v>
      </c>
      <c r="B44" s="333"/>
      <c r="C44" s="60"/>
    </row>
    <row r="45" spans="1:3" ht="16.5" customHeight="1">
      <c r="A45" s="333"/>
      <c r="B45" s="333"/>
      <c r="C45" s="60"/>
    </row>
    <row r="46" spans="1:3" ht="16.5" customHeight="1">
      <c r="A46" s="58"/>
      <c r="B46" s="59"/>
      <c r="C46" s="60"/>
    </row>
    <row r="47" spans="1:3" ht="16.5" customHeight="1">
      <c r="A47" s="58"/>
      <c r="B47" s="59"/>
      <c r="C47" s="60"/>
    </row>
    <row r="48" spans="1:3" ht="16.5" customHeight="1">
      <c r="A48" s="58"/>
      <c r="B48" s="59"/>
      <c r="C48" s="60"/>
    </row>
    <row r="49" spans="1:3" ht="16.5" customHeight="1">
      <c r="A49" s="58"/>
      <c r="B49" s="59"/>
      <c r="C49" s="60"/>
    </row>
    <row r="50" spans="1:3" ht="16.5" customHeight="1">
      <c r="A50" s="58"/>
      <c r="B50" s="59"/>
      <c r="C50" s="60"/>
    </row>
    <row r="51" spans="1:2" ht="16.5" customHeight="1">
      <c r="A51" s="58"/>
      <c r="B51" s="59"/>
    </row>
    <row r="52" spans="1:2" ht="16.5" customHeight="1">
      <c r="A52" s="58"/>
      <c r="B52" s="59"/>
    </row>
    <row r="53" spans="1:2" ht="16.5" customHeight="1">
      <c r="A53" s="58"/>
      <c r="B53" s="59"/>
    </row>
    <row r="54" spans="1:2" ht="16.5" customHeight="1">
      <c r="A54" s="58"/>
      <c r="B54" s="59"/>
    </row>
    <row r="55" spans="1:2" ht="16.5" customHeight="1">
      <c r="A55" s="58"/>
      <c r="B55" s="59"/>
    </row>
    <row r="56" ht="22.5" customHeight="1">
      <c r="A56" s="58"/>
    </row>
    <row r="57" ht="12.75">
      <c r="A57" s="58"/>
    </row>
    <row r="58" ht="12.75">
      <c r="A58" s="58"/>
    </row>
    <row r="59" ht="12.75">
      <c r="A59" s="58"/>
    </row>
    <row r="60" ht="12.75">
      <c r="A60" s="58"/>
    </row>
    <row r="61" ht="12.75">
      <c r="A61" s="58"/>
    </row>
    <row r="62" ht="12.75">
      <c r="A62" s="58"/>
    </row>
    <row r="63" ht="12.75">
      <c r="A63" s="58"/>
    </row>
    <row r="64" ht="12.75">
      <c r="A64" s="58"/>
    </row>
    <row r="65" ht="12.75">
      <c r="A65" s="58"/>
    </row>
    <row r="66" ht="12.75">
      <c r="A66" s="58"/>
    </row>
    <row r="67" ht="12.75">
      <c r="A67" s="58"/>
    </row>
    <row r="68" ht="12.75">
      <c r="A68" s="58"/>
    </row>
    <row r="69" ht="12.75">
      <c r="A69" s="58"/>
    </row>
    <row r="70" ht="12.75">
      <c r="A70" s="58"/>
    </row>
    <row r="71" ht="12.75">
      <c r="A71" s="58"/>
    </row>
    <row r="72" ht="12.75">
      <c r="A72" s="58"/>
    </row>
    <row r="73" ht="12.75">
      <c r="A73" s="58"/>
    </row>
    <row r="74" ht="12.75">
      <c r="A74" s="58"/>
    </row>
    <row r="75" ht="12.75">
      <c r="A75" s="58"/>
    </row>
    <row r="76" ht="12.75">
      <c r="A76" s="58"/>
    </row>
    <row r="77" ht="12.75">
      <c r="A77" s="58"/>
    </row>
    <row r="78" ht="12.75">
      <c r="A78" s="58"/>
    </row>
    <row r="79" ht="12.75">
      <c r="A79" s="58"/>
    </row>
    <row r="80" ht="12.75">
      <c r="A80" s="58"/>
    </row>
    <row r="81" ht="12.75">
      <c r="A81" s="58"/>
    </row>
    <row r="82" ht="12.75">
      <c r="A82" s="58"/>
    </row>
    <row r="83" ht="12.75">
      <c r="A83" s="58"/>
    </row>
    <row r="84" ht="12.75">
      <c r="A84" s="58"/>
    </row>
    <row r="85" ht="12.75">
      <c r="A85" s="58"/>
    </row>
    <row r="86" ht="12.75">
      <c r="A86" s="58"/>
    </row>
    <row r="87" ht="12.75">
      <c r="A87" s="58"/>
    </row>
    <row r="88" ht="12.75">
      <c r="A88" s="58"/>
    </row>
    <row r="89" ht="12.75">
      <c r="A89" s="58"/>
    </row>
    <row r="90" ht="12.75">
      <c r="A90" s="58"/>
    </row>
    <row r="91" ht="12.75">
      <c r="A91" s="58"/>
    </row>
    <row r="92" ht="12.75">
      <c r="A92" s="58"/>
    </row>
    <row r="93" ht="12.75">
      <c r="A93" s="58"/>
    </row>
    <row r="94" ht="12.75">
      <c r="A94" s="58"/>
    </row>
    <row r="95" ht="12.75">
      <c r="A95" s="58"/>
    </row>
    <row r="96" ht="12.75">
      <c r="A96" s="58"/>
    </row>
    <row r="97" ht="12.75">
      <c r="A97" s="58"/>
    </row>
    <row r="98" ht="12.75">
      <c r="A98" s="58"/>
    </row>
    <row r="99" ht="12.75">
      <c r="A99" s="58"/>
    </row>
    <row r="100" ht="12.75">
      <c r="A100" s="58"/>
    </row>
    <row r="101" ht="12.75">
      <c r="A101" s="58"/>
    </row>
    <row r="102" ht="12.75">
      <c r="A102" s="58"/>
    </row>
    <row r="103" ht="12.75">
      <c r="A103" s="58"/>
    </row>
    <row r="104" ht="12.75">
      <c r="A104" s="58"/>
    </row>
    <row r="105" ht="12.75">
      <c r="A105" s="58"/>
    </row>
    <row r="106" ht="12.75">
      <c r="A106" s="58"/>
    </row>
    <row r="107" ht="12.75">
      <c r="A107" s="58"/>
    </row>
    <row r="108" ht="12.75">
      <c r="A108" s="58"/>
    </row>
    <row r="109" ht="12.75">
      <c r="A109" s="58"/>
    </row>
    <row r="110" ht="12.75">
      <c r="A110" s="58"/>
    </row>
    <row r="111" ht="12.75">
      <c r="A111" s="58"/>
    </row>
    <row r="112" ht="12.75">
      <c r="A112" s="58"/>
    </row>
    <row r="113" ht="12.75">
      <c r="A113" s="58"/>
    </row>
    <row r="114" ht="12.75">
      <c r="A114" s="58"/>
    </row>
    <row r="115" ht="12.75">
      <c r="A115" s="58"/>
    </row>
    <row r="116" ht="12.75">
      <c r="A116" s="58"/>
    </row>
    <row r="117" ht="12.75">
      <c r="A117" s="58"/>
    </row>
    <row r="118" ht="12.75">
      <c r="A118" s="58"/>
    </row>
    <row r="119" ht="12.75">
      <c r="A119" s="58"/>
    </row>
    <row r="120" ht="12.75">
      <c r="A120" s="58"/>
    </row>
    <row r="121" ht="12.75">
      <c r="A121" s="58"/>
    </row>
    <row r="122" ht="12.75">
      <c r="A122" s="58"/>
    </row>
    <row r="123" ht="12.75">
      <c r="A123" s="58"/>
    </row>
    <row r="124" ht="12.75">
      <c r="A124" s="58"/>
    </row>
    <row r="125" ht="12.75">
      <c r="A125" s="58"/>
    </row>
    <row r="126" ht="12.75">
      <c r="A126" s="58"/>
    </row>
    <row r="127" ht="12.75">
      <c r="A127" s="58"/>
    </row>
    <row r="128" ht="12.75">
      <c r="A128" s="58"/>
    </row>
    <row r="129" ht="12.75">
      <c r="A129" s="58"/>
    </row>
    <row r="130" ht="12.75">
      <c r="A130" s="58"/>
    </row>
    <row r="131" ht="12.75">
      <c r="A131" s="58"/>
    </row>
    <row r="132" ht="12.75">
      <c r="A132" s="58"/>
    </row>
    <row r="133" ht="12.75">
      <c r="A133" s="58"/>
    </row>
    <row r="134" ht="12.75">
      <c r="A134" s="58"/>
    </row>
    <row r="135" ht="12.75">
      <c r="A135" s="58"/>
    </row>
    <row r="136" ht="12.75">
      <c r="A136" s="58"/>
    </row>
    <row r="137" ht="12.75">
      <c r="A137" s="58"/>
    </row>
    <row r="138" ht="12.75">
      <c r="A138" s="58"/>
    </row>
    <row r="139" ht="12.75">
      <c r="A139" s="58"/>
    </row>
    <row r="140" ht="12.75">
      <c r="A140" s="58"/>
    </row>
    <row r="141" ht="12.75">
      <c r="A141" s="58"/>
    </row>
    <row r="142" ht="12.75">
      <c r="A142" s="58"/>
    </row>
    <row r="143" ht="12.75">
      <c r="A143" s="58"/>
    </row>
    <row r="144" ht="12.75">
      <c r="A144" s="58"/>
    </row>
    <row r="145" ht="12.75">
      <c r="A145" s="58"/>
    </row>
    <row r="146" ht="12.75">
      <c r="A146" s="58"/>
    </row>
    <row r="147" ht="12.75">
      <c r="A147" s="58"/>
    </row>
    <row r="148" ht="12.75">
      <c r="A148" s="58"/>
    </row>
    <row r="149" ht="12.75">
      <c r="A149" s="58"/>
    </row>
    <row r="150" ht="12.75">
      <c r="A150" s="58"/>
    </row>
    <row r="151" ht="12.75">
      <c r="A151" s="58"/>
    </row>
    <row r="152" ht="12.75">
      <c r="A152" s="58"/>
    </row>
    <row r="153" ht="12.75">
      <c r="A153" s="58"/>
    </row>
    <row r="154" ht="12.75">
      <c r="A154" s="58"/>
    </row>
    <row r="155" ht="12.75">
      <c r="A155" s="58"/>
    </row>
    <row r="156" ht="12.75">
      <c r="A156" s="58"/>
    </row>
    <row r="157" ht="12.75">
      <c r="A157" s="58"/>
    </row>
    <row r="158" ht="12.75">
      <c r="A158" s="58"/>
    </row>
    <row r="159" ht="12.75">
      <c r="A159" s="58"/>
    </row>
    <row r="160" ht="12.75">
      <c r="A160" s="58"/>
    </row>
    <row r="161" ht="12.75">
      <c r="A161" s="58"/>
    </row>
    <row r="162" ht="12.75">
      <c r="A162" s="58"/>
    </row>
    <row r="163" ht="12.75">
      <c r="A163" s="58"/>
    </row>
    <row r="164" ht="12.75">
      <c r="A164" s="58"/>
    </row>
    <row r="165" ht="12.75">
      <c r="A165" s="58"/>
    </row>
    <row r="166" ht="12.75">
      <c r="A166" s="58"/>
    </row>
    <row r="167" ht="12.75">
      <c r="A167" s="58"/>
    </row>
    <row r="168" ht="12.75">
      <c r="A168" s="58"/>
    </row>
    <row r="169" ht="12.75">
      <c r="A169" s="58"/>
    </row>
    <row r="170" ht="12.75">
      <c r="A170" s="58"/>
    </row>
    <row r="171" ht="12.75">
      <c r="A171" s="58"/>
    </row>
    <row r="172" ht="12.75">
      <c r="A172" s="58"/>
    </row>
    <row r="173" ht="12.75">
      <c r="A173" s="58"/>
    </row>
    <row r="174" ht="12.75">
      <c r="A174" s="58"/>
    </row>
    <row r="175" ht="12.75">
      <c r="A175" s="58"/>
    </row>
    <row r="176" ht="12.75">
      <c r="A176" s="58"/>
    </row>
    <row r="177" ht="12.75">
      <c r="A177" s="58"/>
    </row>
    <row r="178" ht="12.75">
      <c r="A178" s="58"/>
    </row>
    <row r="179" ht="12.75">
      <c r="A179" s="58"/>
    </row>
    <row r="180" ht="12.75">
      <c r="A180" s="58"/>
    </row>
    <row r="181" ht="12.75">
      <c r="A181" s="58"/>
    </row>
    <row r="182" ht="12.75">
      <c r="A182" s="58"/>
    </row>
    <row r="183" ht="12.75">
      <c r="A183" s="58"/>
    </row>
    <row r="184" ht="12.75">
      <c r="A184" s="58"/>
    </row>
    <row r="185" ht="12.75">
      <c r="A185" s="58"/>
    </row>
    <row r="186" ht="12.75">
      <c r="A186" s="58"/>
    </row>
    <row r="187" ht="12.75">
      <c r="A187" s="58"/>
    </row>
    <row r="188" ht="12.75">
      <c r="A188" s="58"/>
    </row>
    <row r="189" ht="12.75">
      <c r="A189" s="58"/>
    </row>
    <row r="190" ht="12.75">
      <c r="A190" s="58"/>
    </row>
    <row r="191" ht="12.75">
      <c r="A191" s="58"/>
    </row>
    <row r="192" ht="12.75">
      <c r="A192" s="58"/>
    </row>
    <row r="193" ht="12.75">
      <c r="A193" s="58"/>
    </row>
    <row r="194" ht="12.75">
      <c r="A194" s="58"/>
    </row>
    <row r="195" ht="12.75">
      <c r="A195" s="58"/>
    </row>
    <row r="196" ht="12.75">
      <c r="A196" s="58"/>
    </row>
    <row r="197" ht="12.75">
      <c r="A197" s="58"/>
    </row>
    <row r="198" ht="12.75">
      <c r="A198" s="58"/>
    </row>
    <row r="199" ht="12.75">
      <c r="A199" s="58"/>
    </row>
    <row r="200" ht="12.75">
      <c r="A200" s="58"/>
    </row>
  </sheetData>
  <mergeCells count="11">
    <mergeCell ref="A1:B1"/>
    <mergeCell ref="B2:C2"/>
    <mergeCell ref="E2:G2"/>
    <mergeCell ref="A4:C4"/>
    <mergeCell ref="A42:B42"/>
    <mergeCell ref="A44:B44"/>
    <mergeCell ref="A45:B45"/>
    <mergeCell ref="A5:C5"/>
    <mergeCell ref="A7:C7"/>
    <mergeCell ref="A12:B12"/>
    <mergeCell ref="A14:C1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20"/>
  <sheetViews>
    <sheetView workbookViewId="0" topLeftCell="A16">
      <selection activeCell="J3" sqref="J3"/>
    </sheetView>
  </sheetViews>
  <sheetFormatPr defaultColWidth="9.140625" defaultRowHeight="12.75"/>
  <cols>
    <col min="1" max="1" width="6.28125" style="1" customWidth="1"/>
    <col min="2" max="4" width="9.140625" style="1" customWidth="1"/>
    <col min="5" max="5" width="22.7109375" style="1" customWidth="1"/>
    <col min="6" max="6" width="4.7109375" style="1" customWidth="1"/>
    <col min="7" max="7" width="8.57421875" style="1" customWidth="1"/>
    <col min="8" max="8" width="5.140625" style="1" customWidth="1"/>
    <col min="9" max="9" width="7.421875" style="1" customWidth="1"/>
    <col min="10" max="12" width="9.140625" style="1" customWidth="1"/>
    <col min="13" max="13" width="12.57421875" style="1" bestFit="1" customWidth="1"/>
    <col min="14" max="16384" width="9.140625" style="1" customWidth="1"/>
  </cols>
  <sheetData>
    <row r="1" spans="1:4" ht="12.75" customHeight="1">
      <c r="A1" s="342" t="s">
        <v>300</v>
      </c>
      <c r="B1" s="342"/>
      <c r="C1" s="342"/>
      <c r="D1" s="342"/>
    </row>
    <row r="2" spans="1:8" ht="27.75" customHeight="1">
      <c r="A2" s="342"/>
      <c r="B2" s="342"/>
      <c r="C2" s="342"/>
      <c r="D2" s="342"/>
      <c r="E2" s="369" t="s">
        <v>301</v>
      </c>
      <c r="F2" s="369"/>
      <c r="G2" s="369"/>
      <c r="H2" s="369"/>
    </row>
    <row r="3" spans="1:8" ht="26.25" customHeight="1">
      <c r="A3" s="2"/>
      <c r="E3" s="369"/>
      <c r="F3" s="369"/>
      <c r="G3" s="369"/>
      <c r="H3" s="369"/>
    </row>
    <row r="4" spans="1:8" ht="12.75">
      <c r="A4" s="3"/>
      <c r="E4" s="4"/>
      <c r="F4" s="4"/>
      <c r="G4" s="4"/>
      <c r="H4" s="4"/>
    </row>
    <row r="5" spans="1:8" ht="12.75">
      <c r="A5" s="3"/>
      <c r="E5" s="4"/>
      <c r="F5" s="4"/>
      <c r="G5" s="4"/>
      <c r="H5" s="4"/>
    </row>
    <row r="6" spans="1:14" ht="63" customHeight="1">
      <c r="A6" s="370" t="s">
        <v>0</v>
      </c>
      <c r="B6" s="370"/>
      <c r="C6" s="370"/>
      <c r="D6" s="370"/>
      <c r="E6" s="370"/>
      <c r="F6" s="370"/>
      <c r="G6" s="370"/>
      <c r="H6" s="370"/>
      <c r="I6" s="370"/>
      <c r="K6" s="342"/>
      <c r="L6" s="342"/>
      <c r="M6" s="342"/>
      <c r="N6" s="342"/>
    </row>
    <row r="7" spans="1:14" ht="27" customHeight="1" thickBot="1">
      <c r="A7" s="5"/>
      <c r="B7" s="5"/>
      <c r="C7" s="5"/>
      <c r="D7" s="5"/>
      <c r="E7" s="5"/>
      <c r="F7" s="5"/>
      <c r="G7" s="5"/>
      <c r="H7" s="5"/>
      <c r="I7" s="5"/>
      <c r="K7" s="342"/>
      <c r="L7" s="342"/>
      <c r="M7" s="342"/>
      <c r="N7" s="342"/>
    </row>
    <row r="8" spans="1:9" ht="54.75" customHeight="1" thickBot="1" thickTop="1">
      <c r="A8" s="6" t="s">
        <v>1</v>
      </c>
      <c r="B8" s="364" t="s">
        <v>2</v>
      </c>
      <c r="C8" s="364"/>
      <c r="D8" s="364"/>
      <c r="E8" s="364"/>
      <c r="F8" s="364" t="s">
        <v>3</v>
      </c>
      <c r="G8" s="364"/>
      <c r="H8" s="364"/>
      <c r="I8" s="365"/>
    </row>
    <row r="9" spans="1:9" ht="39.75" customHeight="1" thickTop="1">
      <c r="A9" s="7" t="s">
        <v>4</v>
      </c>
      <c r="B9" s="366" t="s">
        <v>5</v>
      </c>
      <c r="C9" s="366"/>
      <c r="D9" s="366"/>
      <c r="E9" s="366"/>
      <c r="F9" s="367">
        <v>126300</v>
      </c>
      <c r="G9" s="367"/>
      <c r="H9" s="367"/>
      <c r="I9" s="368"/>
    </row>
    <row r="10" spans="1:9" ht="39.75" customHeight="1">
      <c r="A10" s="8" t="s">
        <v>6</v>
      </c>
      <c r="B10" s="357" t="s">
        <v>7</v>
      </c>
      <c r="C10" s="357"/>
      <c r="D10" s="357"/>
      <c r="E10" s="357"/>
      <c r="F10" s="352">
        <v>5400</v>
      </c>
      <c r="G10" s="352"/>
      <c r="H10" s="352"/>
      <c r="I10" s="353"/>
    </row>
    <row r="11" spans="1:9" ht="39.75" customHeight="1">
      <c r="A11" s="8" t="s">
        <v>8</v>
      </c>
      <c r="B11" s="357" t="s">
        <v>9</v>
      </c>
      <c r="C11" s="357"/>
      <c r="D11" s="357"/>
      <c r="E11" s="357"/>
      <c r="F11" s="352">
        <v>8000</v>
      </c>
      <c r="G11" s="352"/>
      <c r="H11" s="352"/>
      <c r="I11" s="353"/>
    </row>
    <row r="12" spans="1:13" ht="39.75" customHeight="1">
      <c r="A12" s="8" t="s">
        <v>10</v>
      </c>
      <c r="B12" s="357" t="s">
        <v>11</v>
      </c>
      <c r="C12" s="357"/>
      <c r="D12" s="357"/>
      <c r="E12" s="357"/>
      <c r="F12" s="352">
        <v>3030</v>
      </c>
      <c r="G12" s="352"/>
      <c r="H12" s="352"/>
      <c r="I12" s="353"/>
      <c r="M12" s="9"/>
    </row>
    <row r="13" spans="1:9" ht="39.75" customHeight="1">
      <c r="A13" s="8" t="s">
        <v>12</v>
      </c>
      <c r="B13" s="358" t="s">
        <v>13</v>
      </c>
      <c r="C13" s="359"/>
      <c r="D13" s="359"/>
      <c r="E13" s="360"/>
      <c r="F13" s="361">
        <v>5000</v>
      </c>
      <c r="G13" s="362"/>
      <c r="H13" s="362"/>
      <c r="I13" s="363"/>
    </row>
    <row r="14" spans="1:9" ht="39.75" customHeight="1">
      <c r="A14" s="8" t="s">
        <v>14</v>
      </c>
      <c r="B14" s="351" t="s">
        <v>15</v>
      </c>
      <c r="C14" s="351"/>
      <c r="D14" s="351"/>
      <c r="E14" s="351"/>
      <c r="F14" s="352">
        <v>7300</v>
      </c>
      <c r="G14" s="352"/>
      <c r="H14" s="352"/>
      <c r="I14" s="353"/>
    </row>
    <row r="15" spans="1:9" ht="39.75" customHeight="1">
      <c r="A15" s="8" t="s">
        <v>16</v>
      </c>
      <c r="B15" s="351" t="s">
        <v>17</v>
      </c>
      <c r="C15" s="351"/>
      <c r="D15" s="351"/>
      <c r="E15" s="351"/>
      <c r="F15" s="352">
        <v>800</v>
      </c>
      <c r="G15" s="352"/>
      <c r="H15" s="352"/>
      <c r="I15" s="353"/>
    </row>
    <row r="16" spans="1:9" ht="39.75" customHeight="1">
      <c r="A16" s="10" t="s">
        <v>18</v>
      </c>
      <c r="B16" s="351" t="s">
        <v>19</v>
      </c>
      <c r="C16" s="351"/>
      <c r="D16" s="351"/>
      <c r="E16" s="351"/>
      <c r="F16" s="352">
        <v>3200</v>
      </c>
      <c r="G16" s="352"/>
      <c r="H16" s="352"/>
      <c r="I16" s="353"/>
    </row>
    <row r="17" spans="1:9" ht="39.75" customHeight="1" thickBot="1">
      <c r="A17" s="11" t="s">
        <v>20</v>
      </c>
      <c r="B17" s="354" t="s">
        <v>21</v>
      </c>
      <c r="C17" s="354"/>
      <c r="D17" s="354"/>
      <c r="E17" s="354"/>
      <c r="F17" s="355">
        <v>1730</v>
      </c>
      <c r="G17" s="355"/>
      <c r="H17" s="355"/>
      <c r="I17" s="356"/>
    </row>
    <row r="18" spans="1:9" ht="39.75" customHeight="1" thickBot="1" thickTop="1">
      <c r="A18" s="344" t="s">
        <v>22</v>
      </c>
      <c r="B18" s="345"/>
      <c r="C18" s="345"/>
      <c r="D18" s="345"/>
      <c r="E18" s="345"/>
      <c r="F18" s="345">
        <f>SUM(F9:I17)</f>
        <v>160760</v>
      </c>
      <c r="G18" s="345"/>
      <c r="H18" s="345"/>
      <c r="I18" s="346"/>
    </row>
    <row r="19" ht="14.25" thickBot="1" thickTop="1"/>
    <row r="20" spans="1:9" ht="57" customHeight="1" thickBot="1" thickTop="1">
      <c r="A20" s="347" t="s">
        <v>23</v>
      </c>
      <c r="B20" s="348"/>
      <c r="C20" s="348"/>
      <c r="D20" s="348"/>
      <c r="E20" s="348"/>
      <c r="F20" s="349">
        <v>42000</v>
      </c>
      <c r="G20" s="349"/>
      <c r="H20" s="349"/>
      <c r="I20" s="350"/>
    </row>
    <row r="21" ht="13.5" thickTop="1"/>
  </sheetData>
  <mergeCells count="28">
    <mergeCell ref="A1:D2"/>
    <mergeCell ref="E2:H3"/>
    <mergeCell ref="A6:I6"/>
    <mergeCell ref="K6:N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A18:E18"/>
    <mergeCell ref="F18:I18"/>
    <mergeCell ref="A20:E20"/>
    <mergeCell ref="F20:I20"/>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J240"/>
  <sheetViews>
    <sheetView tabSelected="1" workbookViewId="0" topLeftCell="B1">
      <selection activeCell="G3" sqref="G3"/>
    </sheetView>
  </sheetViews>
  <sheetFormatPr defaultColWidth="9.140625" defaultRowHeight="12.75"/>
  <cols>
    <col min="1" max="1" width="12.140625" style="84" customWidth="1"/>
    <col min="2" max="2" width="53.140625" style="84" customWidth="1"/>
    <col min="3" max="3" width="13.421875" style="84" customWidth="1"/>
    <col min="4" max="4" width="14.140625" style="84" customWidth="1"/>
    <col min="5" max="5" width="15.421875" style="84" customWidth="1"/>
    <col min="6" max="6" width="13.8515625" style="84" customWidth="1"/>
    <col min="7" max="7" width="13.7109375" style="84" customWidth="1"/>
    <col min="8" max="8" width="13.00390625" style="84" customWidth="1"/>
    <col min="9" max="16384" width="9.140625" style="84" customWidth="1"/>
  </cols>
  <sheetData>
    <row r="1" spans="2:8" ht="12.75" customHeight="1">
      <c r="B1" s="396" t="s">
        <v>302</v>
      </c>
      <c r="C1" s="396"/>
      <c r="D1" s="210"/>
      <c r="E1" s="210"/>
      <c r="F1" s="211"/>
      <c r="G1" s="211"/>
      <c r="H1" s="211"/>
    </row>
    <row r="2" spans="2:8" ht="12.75">
      <c r="B2" s="396"/>
      <c r="C2" s="396"/>
      <c r="D2" s="212"/>
      <c r="E2" s="211" t="s">
        <v>252</v>
      </c>
      <c r="F2" s="211"/>
      <c r="G2" s="213"/>
      <c r="H2" s="211"/>
    </row>
    <row r="3" spans="2:8" ht="12.75">
      <c r="B3" s="212"/>
      <c r="C3" s="212"/>
      <c r="D3" s="212"/>
      <c r="E3" s="211" t="s">
        <v>253</v>
      </c>
      <c r="F3" s="211"/>
      <c r="G3" s="213"/>
      <c r="H3" s="211"/>
    </row>
    <row r="4" spans="2:8" ht="12.75">
      <c r="B4" s="212"/>
      <c r="C4" s="212"/>
      <c r="D4" s="212"/>
      <c r="E4" s="211" t="s">
        <v>254</v>
      </c>
      <c r="F4" s="211"/>
      <c r="G4" s="213"/>
      <c r="H4" s="211"/>
    </row>
    <row r="6" spans="1:8" ht="15.75">
      <c r="A6" s="397" t="s">
        <v>255</v>
      </c>
      <c r="B6" s="397"/>
      <c r="C6" s="397"/>
      <c r="D6" s="397"/>
      <c r="E6" s="397"/>
      <c r="F6" s="397"/>
      <c r="G6" s="397"/>
      <c r="H6" s="397"/>
    </row>
    <row r="7" ht="13.5" thickBot="1"/>
    <row r="8" spans="1:8" ht="24.75" customHeight="1" thickTop="1">
      <c r="A8" s="387" t="s">
        <v>256</v>
      </c>
      <c r="B8" s="374" t="s">
        <v>257</v>
      </c>
      <c r="C8" s="374" t="s">
        <v>258</v>
      </c>
      <c r="D8" s="374" t="s">
        <v>259</v>
      </c>
      <c r="E8" s="374"/>
      <c r="F8" s="374"/>
      <c r="G8" s="374"/>
      <c r="H8" s="375"/>
    </row>
    <row r="9" spans="1:8" ht="25.5" customHeight="1" thickBot="1">
      <c r="A9" s="388"/>
      <c r="B9" s="389"/>
      <c r="C9" s="389"/>
      <c r="D9" s="214" t="s">
        <v>260</v>
      </c>
      <c r="E9" s="214" t="s">
        <v>261</v>
      </c>
      <c r="F9" s="214" t="s">
        <v>262</v>
      </c>
      <c r="G9" s="214" t="s">
        <v>263</v>
      </c>
      <c r="H9" s="215" t="s">
        <v>149</v>
      </c>
    </row>
    <row r="10" spans="1:8" ht="19.5" customHeight="1" thickTop="1">
      <c r="A10" s="392" t="s">
        <v>264</v>
      </c>
      <c r="B10" s="393"/>
      <c r="C10" s="393"/>
      <c r="D10" s="393"/>
      <c r="E10" s="393"/>
      <c r="F10" s="393"/>
      <c r="G10" s="393"/>
      <c r="H10" s="394"/>
    </row>
    <row r="11" spans="1:8" ht="24" customHeight="1">
      <c r="A11" s="395">
        <v>2008</v>
      </c>
      <c r="B11" s="216" t="s">
        <v>265</v>
      </c>
      <c r="C11" s="217">
        <v>1473775</v>
      </c>
      <c r="D11" s="217">
        <v>269500</v>
      </c>
      <c r="E11" s="217">
        <v>0</v>
      </c>
      <c r="F11" s="217">
        <v>0</v>
      </c>
      <c r="G11" s="217">
        <v>889000</v>
      </c>
      <c r="H11" s="218">
        <f>SUM(D11:G11)</f>
        <v>1158500</v>
      </c>
    </row>
    <row r="12" spans="1:8" ht="18.75" customHeight="1">
      <c r="A12" s="395"/>
      <c r="B12" s="219" t="s">
        <v>195</v>
      </c>
      <c r="C12" s="217">
        <v>5600</v>
      </c>
      <c r="D12" s="217">
        <v>5600</v>
      </c>
      <c r="E12" s="217"/>
      <c r="F12" s="217"/>
      <c r="G12" s="217"/>
      <c r="H12" s="218">
        <f>SUM(D12:G12)</f>
        <v>5600</v>
      </c>
    </row>
    <row r="13" spans="1:8" ht="15.75" customHeight="1">
      <c r="A13" s="395"/>
      <c r="B13" s="216" t="s">
        <v>197</v>
      </c>
      <c r="C13" s="217">
        <v>1125000</v>
      </c>
      <c r="D13" s="217">
        <v>150000</v>
      </c>
      <c r="E13" s="217">
        <v>0</v>
      </c>
      <c r="F13" s="217">
        <v>0</v>
      </c>
      <c r="G13" s="217">
        <v>442000</v>
      </c>
      <c r="H13" s="218">
        <f>SUM(D13:G13)</f>
        <v>592000</v>
      </c>
    </row>
    <row r="14" spans="1:8" ht="17.25" customHeight="1" thickBot="1">
      <c r="A14" s="395"/>
      <c r="B14" s="216" t="s">
        <v>198</v>
      </c>
      <c r="C14" s="217">
        <v>450000</v>
      </c>
      <c r="D14" s="217">
        <v>115000</v>
      </c>
      <c r="E14" s="217">
        <v>20000</v>
      </c>
      <c r="F14" s="217">
        <v>0</v>
      </c>
      <c r="G14" s="217">
        <v>0</v>
      </c>
      <c r="H14" s="218">
        <f>SUM(D14:G14)</f>
        <v>135000</v>
      </c>
    </row>
    <row r="15" spans="1:8" ht="18" customHeight="1" thickBot="1" thickTop="1">
      <c r="A15" s="220" t="s">
        <v>22</v>
      </c>
      <c r="B15" s="221" t="s">
        <v>266</v>
      </c>
      <c r="C15" s="222" t="s">
        <v>266</v>
      </c>
      <c r="D15" s="222">
        <f>SUM(D11:D14)</f>
        <v>540100</v>
      </c>
      <c r="E15" s="222">
        <f>SUM(E11:E14)</f>
        <v>20000</v>
      </c>
      <c r="F15" s="222">
        <f>SUM(F11:F14)</f>
        <v>0</v>
      </c>
      <c r="G15" s="222">
        <f>SUM(G11:G14)</f>
        <v>1331000</v>
      </c>
      <c r="H15" s="223">
        <f>SUM(H11:H14)</f>
        <v>1891100</v>
      </c>
    </row>
    <row r="16" spans="1:8" ht="15.75" customHeight="1" thickBot="1" thickTop="1">
      <c r="A16" s="224">
        <v>2009</v>
      </c>
      <c r="B16" s="216" t="s">
        <v>267</v>
      </c>
      <c r="C16" s="217">
        <v>450000</v>
      </c>
      <c r="D16" s="217">
        <v>35000</v>
      </c>
      <c r="E16" s="217">
        <v>90000</v>
      </c>
      <c r="F16" s="217">
        <v>0</v>
      </c>
      <c r="G16" s="217">
        <v>100000</v>
      </c>
      <c r="H16" s="218">
        <f>SUM(D16:G16)</f>
        <v>225000</v>
      </c>
    </row>
    <row r="17" spans="1:8" ht="15.75" customHeight="1" thickBot="1" thickTop="1">
      <c r="A17" s="220" t="s">
        <v>22</v>
      </c>
      <c r="B17" s="225" t="s">
        <v>266</v>
      </c>
      <c r="C17" s="226" t="s">
        <v>266</v>
      </c>
      <c r="D17" s="226">
        <f>SUM(D16:D16)</f>
        <v>35000</v>
      </c>
      <c r="E17" s="226">
        <f>SUM(E16:E16)</f>
        <v>90000</v>
      </c>
      <c r="F17" s="226">
        <f>SUM(F16:F16)</f>
        <v>0</v>
      </c>
      <c r="G17" s="226">
        <f>SUM(G16:G16)</f>
        <v>100000</v>
      </c>
      <c r="H17" s="227">
        <f>SUM(H16:H16)</f>
        <v>225000</v>
      </c>
    </row>
    <row r="18" spans="1:8" ht="22.5" customHeight="1" thickBot="1" thickTop="1">
      <c r="A18" s="381" t="s">
        <v>268</v>
      </c>
      <c r="B18" s="382"/>
      <c r="C18" s="382"/>
      <c r="D18" s="382"/>
      <c r="E18" s="382"/>
      <c r="F18" s="382"/>
      <c r="G18" s="382"/>
      <c r="H18" s="383"/>
    </row>
    <row r="19" spans="1:8" ht="30.75" customHeight="1" thickTop="1">
      <c r="A19" s="390">
        <v>2008</v>
      </c>
      <c r="B19" s="228" t="s">
        <v>210</v>
      </c>
      <c r="C19" s="229">
        <v>4735636</v>
      </c>
      <c r="D19" s="229">
        <v>1957483</v>
      </c>
      <c r="E19" s="229">
        <v>0</v>
      </c>
      <c r="F19" s="229">
        <v>0</v>
      </c>
      <c r="G19" s="229">
        <v>0</v>
      </c>
      <c r="H19" s="230">
        <f>SUM(D19:G19)</f>
        <v>1957483</v>
      </c>
    </row>
    <row r="20" spans="1:8" ht="26.25" customHeight="1">
      <c r="A20" s="372"/>
      <c r="B20" s="231" t="s">
        <v>211</v>
      </c>
      <c r="C20" s="232">
        <v>930000</v>
      </c>
      <c r="D20" s="232">
        <v>213115</v>
      </c>
      <c r="E20" s="232">
        <v>0</v>
      </c>
      <c r="F20" s="232">
        <v>0</v>
      </c>
      <c r="G20" s="232">
        <v>0</v>
      </c>
      <c r="H20" s="233">
        <f>SUM(D20:G20)</f>
        <v>213115</v>
      </c>
    </row>
    <row r="21" spans="1:8" ht="26.25" customHeight="1">
      <c r="A21" s="372"/>
      <c r="B21" s="228" t="s">
        <v>208</v>
      </c>
      <c r="C21" s="234">
        <v>12000</v>
      </c>
      <c r="D21" s="234">
        <v>12000</v>
      </c>
      <c r="E21" s="234"/>
      <c r="F21" s="234"/>
      <c r="G21" s="234"/>
      <c r="H21" s="235">
        <f>SUM(D21:G21)</f>
        <v>12000</v>
      </c>
    </row>
    <row r="22" spans="1:8" ht="16.5" customHeight="1">
      <c r="A22" s="372"/>
      <c r="B22" s="236" t="s">
        <v>212</v>
      </c>
      <c r="C22" s="234">
        <v>630000</v>
      </c>
      <c r="D22" s="234">
        <v>80000</v>
      </c>
      <c r="E22" s="234">
        <v>0</v>
      </c>
      <c r="F22" s="234"/>
      <c r="G22" s="234"/>
      <c r="H22" s="235">
        <f>SUM(D22:G22)</f>
        <v>80000</v>
      </c>
    </row>
    <row r="23" spans="1:8" ht="17.25" customHeight="1" thickBot="1">
      <c r="A23" s="391"/>
      <c r="B23" s="236" t="s">
        <v>213</v>
      </c>
      <c r="C23" s="237">
        <v>750000</v>
      </c>
      <c r="D23" s="237">
        <v>500000</v>
      </c>
      <c r="E23" s="237">
        <v>135000</v>
      </c>
      <c r="F23" s="237">
        <v>0</v>
      </c>
      <c r="G23" s="237">
        <v>0</v>
      </c>
      <c r="H23" s="238">
        <f>SUM(D23:G23)</f>
        <v>635000</v>
      </c>
    </row>
    <row r="24" spans="1:8" ht="20.25" customHeight="1" thickBot="1" thickTop="1">
      <c r="A24" s="220" t="s">
        <v>22</v>
      </c>
      <c r="B24" s="239" t="s">
        <v>266</v>
      </c>
      <c r="C24" s="226" t="s">
        <v>266</v>
      </c>
      <c r="D24" s="226">
        <f>SUM(D18:D23)</f>
        <v>2762598</v>
      </c>
      <c r="E24" s="226">
        <f>SUM(E18:E23)</f>
        <v>135000</v>
      </c>
      <c r="F24" s="226">
        <f>SUM(F18:F23)</f>
        <v>0</v>
      </c>
      <c r="G24" s="226">
        <f>SUM(G18:G23)</f>
        <v>0</v>
      </c>
      <c r="H24" s="227">
        <f>SUM(H18:H23)</f>
        <v>2897598</v>
      </c>
    </row>
    <row r="25" spans="1:8" ht="18.75" customHeight="1" thickTop="1">
      <c r="A25" s="371">
        <v>2009</v>
      </c>
      <c r="B25" s="240" t="s">
        <v>269</v>
      </c>
      <c r="C25" s="241">
        <v>630000</v>
      </c>
      <c r="D25" s="242">
        <v>420000</v>
      </c>
      <c r="E25" s="242">
        <v>80000</v>
      </c>
      <c r="F25" s="242"/>
      <c r="G25" s="242"/>
      <c r="H25" s="243">
        <f>SUM(D25:G25)</f>
        <v>500000</v>
      </c>
    </row>
    <row r="26" spans="1:8" ht="30" customHeight="1">
      <c r="A26" s="372"/>
      <c r="B26" s="228" t="s">
        <v>210</v>
      </c>
      <c r="C26" s="234">
        <v>4735636</v>
      </c>
      <c r="D26" s="244"/>
      <c r="E26" s="244"/>
      <c r="F26" s="244">
        <v>2367817</v>
      </c>
      <c r="G26" s="244"/>
      <c r="H26" s="245">
        <f>SUM(D26:G26)</f>
        <v>2367817</v>
      </c>
    </row>
    <row r="27" spans="1:8" ht="27.75" customHeight="1">
      <c r="A27" s="372"/>
      <c r="B27" s="228" t="s">
        <v>211</v>
      </c>
      <c r="C27" s="246">
        <v>930000</v>
      </c>
      <c r="D27" s="246">
        <v>716885</v>
      </c>
      <c r="E27" s="247"/>
      <c r="F27" s="232">
        <v>0</v>
      </c>
      <c r="G27" s="246"/>
      <c r="H27" s="248">
        <f>SUM(D27:G27)</f>
        <v>716885</v>
      </c>
    </row>
    <row r="28" spans="1:8" ht="24.75" customHeight="1">
      <c r="A28" s="372"/>
      <c r="B28" s="249" t="s">
        <v>270</v>
      </c>
      <c r="C28" s="244">
        <v>500204</v>
      </c>
      <c r="D28" s="244">
        <v>250204</v>
      </c>
      <c r="E28" s="246">
        <v>250000</v>
      </c>
      <c r="F28" s="234"/>
      <c r="G28" s="244"/>
      <c r="H28" s="248">
        <f>SUM(D28:G28)</f>
        <v>500204</v>
      </c>
    </row>
    <row r="29" spans="1:8" ht="17.25" customHeight="1" thickBot="1">
      <c r="A29" s="373"/>
      <c r="B29" s="250" t="s">
        <v>271</v>
      </c>
      <c r="C29" s="251">
        <v>280000</v>
      </c>
      <c r="D29" s="251">
        <v>220000</v>
      </c>
      <c r="E29" s="251">
        <v>60000</v>
      </c>
      <c r="F29" s="251"/>
      <c r="G29" s="251"/>
      <c r="H29" s="252">
        <f>SUM(D29:G29)</f>
        <v>280000</v>
      </c>
    </row>
    <row r="30" spans="1:8" ht="17.25" customHeight="1" thickBot="1" thickTop="1">
      <c r="A30" s="220" t="s">
        <v>22</v>
      </c>
      <c r="B30" s="239" t="s">
        <v>266</v>
      </c>
      <c r="C30" s="226" t="s">
        <v>266</v>
      </c>
      <c r="D30" s="226">
        <f>SUM(D25:D29)</f>
        <v>1607089</v>
      </c>
      <c r="E30" s="226">
        <f>SUM(E25:E29)</f>
        <v>390000</v>
      </c>
      <c r="F30" s="226">
        <f>SUM(F25:F29)</f>
        <v>2367817</v>
      </c>
      <c r="G30" s="226">
        <f>SUM(G25:G29)</f>
        <v>0</v>
      </c>
      <c r="H30" s="227">
        <f>SUM(H25:H29)</f>
        <v>4364906</v>
      </c>
    </row>
    <row r="31" spans="1:8" ht="17.25" customHeight="1" thickTop="1">
      <c r="A31" s="387" t="s">
        <v>256</v>
      </c>
      <c r="B31" s="374" t="s">
        <v>257</v>
      </c>
      <c r="C31" s="374" t="s">
        <v>258</v>
      </c>
      <c r="D31" s="374" t="s">
        <v>259</v>
      </c>
      <c r="E31" s="374"/>
      <c r="F31" s="374"/>
      <c r="G31" s="374"/>
      <c r="H31" s="375"/>
    </row>
    <row r="32" spans="1:9" ht="41.25" customHeight="1" thickBot="1">
      <c r="A32" s="388"/>
      <c r="B32" s="389"/>
      <c r="C32" s="389"/>
      <c r="D32" s="214" t="s">
        <v>260</v>
      </c>
      <c r="E32" s="214" t="s">
        <v>261</v>
      </c>
      <c r="F32" s="214" t="s">
        <v>262</v>
      </c>
      <c r="G32" s="214" t="s">
        <v>263</v>
      </c>
      <c r="H32" s="215" t="s">
        <v>149</v>
      </c>
      <c r="I32" s="253"/>
    </row>
    <row r="33" spans="1:10" ht="17.25" customHeight="1" thickBot="1" thickTop="1">
      <c r="A33" s="376" t="s">
        <v>268</v>
      </c>
      <c r="B33" s="377"/>
      <c r="C33" s="377"/>
      <c r="D33" s="377"/>
      <c r="E33" s="377"/>
      <c r="F33" s="377"/>
      <c r="G33" s="377"/>
      <c r="H33" s="378"/>
      <c r="I33" s="254"/>
      <c r="J33" s="99"/>
    </row>
    <row r="34" spans="1:9" ht="27" customHeight="1" thickTop="1">
      <c r="A34" s="372">
        <v>2010</v>
      </c>
      <c r="B34" s="249" t="s">
        <v>272</v>
      </c>
      <c r="C34" s="244">
        <v>25000</v>
      </c>
      <c r="D34" s="244">
        <v>25000</v>
      </c>
      <c r="E34" s="244"/>
      <c r="F34" s="244"/>
      <c r="G34" s="244"/>
      <c r="H34" s="255">
        <f>SUM(D34:G34)</f>
        <v>25000</v>
      </c>
      <c r="I34" s="100"/>
    </row>
    <row r="35" spans="1:8" ht="30" customHeight="1" thickBot="1">
      <c r="A35" s="372"/>
      <c r="B35" s="228" t="s">
        <v>273</v>
      </c>
      <c r="C35" s="246">
        <v>60000</v>
      </c>
      <c r="D35" s="246">
        <v>60000</v>
      </c>
      <c r="E35" s="246"/>
      <c r="F35" s="246"/>
      <c r="G35" s="246"/>
      <c r="H35" s="235">
        <f>SUM(D35:G35)</f>
        <v>60000</v>
      </c>
    </row>
    <row r="36" spans="1:8" ht="21.75" customHeight="1" thickBot="1" thickTop="1">
      <c r="A36" s="220" t="s">
        <v>22</v>
      </c>
      <c r="B36" s="239" t="s">
        <v>266</v>
      </c>
      <c r="C36" s="226" t="s">
        <v>266</v>
      </c>
      <c r="D36" s="226">
        <f>SUM(D34:D35)</f>
        <v>85000</v>
      </c>
      <c r="E36" s="226">
        <f>SUM(E34:E35)</f>
        <v>0</v>
      </c>
      <c r="F36" s="226">
        <f>SUM(F34:F35)</f>
        <v>0</v>
      </c>
      <c r="G36" s="226">
        <f>SUM(G34:G35)</f>
        <v>0</v>
      </c>
      <c r="H36" s="227">
        <f>SUM(H34:H35)</f>
        <v>85000</v>
      </c>
    </row>
    <row r="37" spans="1:8" ht="24" customHeight="1" thickBot="1" thickTop="1">
      <c r="A37" s="381" t="s">
        <v>274</v>
      </c>
      <c r="B37" s="382"/>
      <c r="C37" s="382"/>
      <c r="D37" s="382"/>
      <c r="E37" s="382"/>
      <c r="F37" s="382"/>
      <c r="G37" s="382"/>
      <c r="H37" s="383"/>
    </row>
    <row r="38" spans="1:8" ht="27.75" customHeight="1" thickTop="1">
      <c r="A38" s="390">
        <v>2008</v>
      </c>
      <c r="B38" s="216" t="s">
        <v>238</v>
      </c>
      <c r="C38" s="229">
        <v>3252848</v>
      </c>
      <c r="D38" s="229">
        <v>1313050</v>
      </c>
      <c r="E38" s="229">
        <v>0</v>
      </c>
      <c r="F38" s="229">
        <v>0</v>
      </c>
      <c r="G38" s="229">
        <v>0</v>
      </c>
      <c r="H38" s="230">
        <f>SUM(D38:G38)</f>
        <v>1313050</v>
      </c>
    </row>
    <row r="39" spans="1:8" ht="19.5" customHeight="1">
      <c r="A39" s="372"/>
      <c r="B39" s="219" t="s">
        <v>220</v>
      </c>
      <c r="C39" s="232">
        <v>40000</v>
      </c>
      <c r="D39" s="232">
        <v>27000</v>
      </c>
      <c r="E39" s="232"/>
      <c r="F39" s="232"/>
      <c r="G39" s="232"/>
      <c r="H39" s="235">
        <f>SUM(D39:G39)</f>
        <v>27000</v>
      </c>
    </row>
    <row r="40" spans="1:8" ht="28.5" customHeight="1" thickBot="1">
      <c r="A40" s="391"/>
      <c r="B40" s="236" t="s">
        <v>250</v>
      </c>
      <c r="C40" s="237">
        <v>91000</v>
      </c>
      <c r="D40" s="237">
        <v>66007</v>
      </c>
      <c r="E40" s="256">
        <v>24993</v>
      </c>
      <c r="F40" s="237">
        <v>0</v>
      </c>
      <c r="G40" s="237">
        <v>0</v>
      </c>
      <c r="H40" s="238">
        <f>SUM(D40:G40)</f>
        <v>91000</v>
      </c>
    </row>
    <row r="41" spans="1:8" ht="22.5" customHeight="1" thickBot="1" thickTop="1">
      <c r="A41" s="220" t="s">
        <v>22</v>
      </c>
      <c r="B41" s="239" t="s">
        <v>266</v>
      </c>
      <c r="C41" s="226" t="s">
        <v>266</v>
      </c>
      <c r="D41" s="226">
        <f>SUM(D37:D40)</f>
        <v>1406057</v>
      </c>
      <c r="E41" s="226">
        <f>SUM(E37:E40)</f>
        <v>24993</v>
      </c>
      <c r="F41" s="226">
        <f>SUM(F37:F40)</f>
        <v>0</v>
      </c>
      <c r="G41" s="226">
        <f>SUM(G37:G40)</f>
        <v>0</v>
      </c>
      <c r="H41" s="227">
        <f>SUM(H38:H40)</f>
        <v>1431050</v>
      </c>
    </row>
    <row r="42" spans="1:8" ht="24" customHeight="1" thickTop="1">
      <c r="A42" s="371">
        <v>2009</v>
      </c>
      <c r="B42" s="216" t="s">
        <v>238</v>
      </c>
      <c r="C42" s="229">
        <v>3252848</v>
      </c>
      <c r="D42" s="229">
        <v>477928</v>
      </c>
      <c r="E42" s="229">
        <v>0</v>
      </c>
      <c r="F42" s="229">
        <v>1464920</v>
      </c>
      <c r="G42" s="229">
        <v>0</v>
      </c>
      <c r="H42" s="257">
        <f>SUM(D42:G42)</f>
        <v>1942848</v>
      </c>
    </row>
    <row r="43" spans="1:8" ht="47.25" customHeight="1" thickBot="1">
      <c r="A43" s="373"/>
      <c r="B43" s="250" t="s">
        <v>275</v>
      </c>
      <c r="C43" s="258">
        <v>1200000</v>
      </c>
      <c r="D43" s="258">
        <v>200000</v>
      </c>
      <c r="E43" s="258"/>
      <c r="F43" s="258"/>
      <c r="G43" s="258"/>
      <c r="H43" s="259">
        <f>SUM(D43:G43)</f>
        <v>200000</v>
      </c>
    </row>
    <row r="44" spans="1:8" ht="24.75" customHeight="1" thickBot="1" thickTop="1">
      <c r="A44" s="220" t="s">
        <v>22</v>
      </c>
      <c r="B44" s="239" t="s">
        <v>266</v>
      </c>
      <c r="C44" s="226" t="s">
        <v>266</v>
      </c>
      <c r="D44" s="226">
        <f>SUM(D42:D43)</f>
        <v>677928</v>
      </c>
      <c r="E44" s="226">
        <f>SUM(E42:E43)</f>
        <v>0</v>
      </c>
      <c r="F44" s="226">
        <f>SUM(F42:F43)</f>
        <v>1464920</v>
      </c>
      <c r="G44" s="226">
        <f>SUM(G42:G43)</f>
        <v>0</v>
      </c>
      <c r="H44" s="227">
        <f>SUM(H42:H43)</f>
        <v>2142848</v>
      </c>
    </row>
    <row r="45" spans="1:8" ht="50.25" customHeight="1" thickBot="1" thickTop="1">
      <c r="A45" s="286">
        <v>2010</v>
      </c>
      <c r="B45" s="260" t="s">
        <v>275</v>
      </c>
      <c r="C45" s="242">
        <v>1200000</v>
      </c>
      <c r="D45" s="242">
        <v>200000</v>
      </c>
      <c r="E45" s="242"/>
      <c r="F45" s="242"/>
      <c r="G45" s="242"/>
      <c r="H45" s="261">
        <f>SUM(D45:G45)</f>
        <v>200000</v>
      </c>
    </row>
    <row r="46" spans="1:8" ht="24" customHeight="1" thickBot="1" thickTop="1">
      <c r="A46" s="220" t="s">
        <v>22</v>
      </c>
      <c r="B46" s="239" t="s">
        <v>266</v>
      </c>
      <c r="C46" s="226" t="s">
        <v>266</v>
      </c>
      <c r="D46" s="226">
        <f>SUM(D45:D45)</f>
        <v>200000</v>
      </c>
      <c r="E46" s="226">
        <f>SUM(E45:E45)</f>
        <v>0</v>
      </c>
      <c r="F46" s="226">
        <f>SUM(F45:F45)</f>
        <v>0</v>
      </c>
      <c r="G46" s="226">
        <f>SUM(G45:G45)</f>
        <v>0</v>
      </c>
      <c r="H46" s="227">
        <f>SUM(H45:H45)</f>
        <v>200000</v>
      </c>
    </row>
    <row r="47" spans="1:9" ht="24" customHeight="1" thickTop="1">
      <c r="A47" s="262"/>
      <c r="B47" s="263"/>
      <c r="C47" s="264"/>
      <c r="D47" s="264"/>
      <c r="E47" s="264"/>
      <c r="F47" s="264"/>
      <c r="G47" s="264"/>
      <c r="H47" s="264"/>
      <c r="I47" s="99"/>
    </row>
    <row r="48" spans="1:9" ht="24" customHeight="1">
      <c r="A48" s="265"/>
      <c r="B48" s="266"/>
      <c r="C48" s="267"/>
      <c r="D48" s="267"/>
      <c r="E48" s="267"/>
      <c r="F48" s="267"/>
      <c r="G48" s="267"/>
      <c r="H48" s="267"/>
      <c r="I48" s="99"/>
    </row>
    <row r="49" spans="1:9" ht="24" customHeight="1">
      <c r="A49" s="265"/>
      <c r="B49" s="266"/>
      <c r="C49" s="267"/>
      <c r="D49" s="267"/>
      <c r="E49" s="267"/>
      <c r="F49" s="267"/>
      <c r="G49" s="267"/>
      <c r="H49" s="267"/>
      <c r="I49" s="99"/>
    </row>
    <row r="50" spans="1:9" ht="24" customHeight="1">
      <c r="A50" s="265"/>
      <c r="B50" s="266"/>
      <c r="C50" s="267"/>
      <c r="D50" s="267"/>
      <c r="E50" s="267"/>
      <c r="F50" s="267"/>
      <c r="G50" s="267"/>
      <c r="H50" s="267"/>
      <c r="I50" s="99"/>
    </row>
    <row r="51" spans="1:9" ht="24" customHeight="1" thickBot="1">
      <c r="A51" s="265"/>
      <c r="B51" s="266"/>
      <c r="C51" s="267"/>
      <c r="D51" s="267"/>
      <c r="E51" s="267"/>
      <c r="F51" s="267"/>
      <c r="G51" s="267"/>
      <c r="H51" s="267"/>
      <c r="I51" s="99"/>
    </row>
    <row r="52" spans="1:9" ht="24" customHeight="1" thickTop="1">
      <c r="A52" s="387" t="s">
        <v>256</v>
      </c>
      <c r="B52" s="374" t="s">
        <v>257</v>
      </c>
      <c r="C52" s="374" t="s">
        <v>258</v>
      </c>
      <c r="D52" s="374" t="s">
        <v>259</v>
      </c>
      <c r="E52" s="374"/>
      <c r="F52" s="374"/>
      <c r="G52" s="374"/>
      <c r="H52" s="375"/>
      <c r="I52" s="99"/>
    </row>
    <row r="53" spans="1:8" ht="30.75" customHeight="1" thickBot="1">
      <c r="A53" s="388"/>
      <c r="B53" s="389"/>
      <c r="C53" s="389"/>
      <c r="D53" s="214" t="s">
        <v>260</v>
      </c>
      <c r="E53" s="214" t="s">
        <v>261</v>
      </c>
      <c r="F53" s="214" t="s">
        <v>262</v>
      </c>
      <c r="G53" s="214" t="s">
        <v>263</v>
      </c>
      <c r="H53" s="215" t="s">
        <v>149</v>
      </c>
    </row>
    <row r="54" spans="1:8" ht="25.5" customHeight="1" thickBot="1" thickTop="1">
      <c r="A54" s="376" t="s">
        <v>276</v>
      </c>
      <c r="B54" s="377"/>
      <c r="C54" s="377"/>
      <c r="D54" s="377"/>
      <c r="E54" s="377"/>
      <c r="F54" s="377"/>
      <c r="G54" s="377"/>
      <c r="H54" s="378"/>
    </row>
    <row r="55" spans="1:8" ht="79.5" customHeight="1" thickTop="1">
      <c r="A55" s="371">
        <v>2008</v>
      </c>
      <c r="B55" s="284" t="s">
        <v>199</v>
      </c>
      <c r="C55" s="268">
        <v>740000</v>
      </c>
      <c r="D55" s="268">
        <v>355660</v>
      </c>
      <c r="E55" s="268">
        <v>0</v>
      </c>
      <c r="F55" s="268">
        <v>0</v>
      </c>
      <c r="G55" s="268">
        <v>0</v>
      </c>
      <c r="H55" s="269">
        <f>SUM(D55:G55)</f>
        <v>355660</v>
      </c>
    </row>
    <row r="56" spans="1:8" ht="45" customHeight="1">
      <c r="A56" s="372"/>
      <c r="B56" s="216" t="s">
        <v>277</v>
      </c>
      <c r="C56" s="270">
        <v>23000000</v>
      </c>
      <c r="D56" s="270">
        <v>110000</v>
      </c>
      <c r="E56" s="270">
        <v>0</v>
      </c>
      <c r="F56" s="270">
        <v>0</v>
      </c>
      <c r="G56" s="270">
        <v>0</v>
      </c>
      <c r="H56" s="271">
        <f>SUM(D56:G56)</f>
        <v>110000</v>
      </c>
    </row>
    <row r="57" spans="1:8" ht="52.5" customHeight="1">
      <c r="A57" s="372"/>
      <c r="B57" s="216" t="s">
        <v>202</v>
      </c>
      <c r="C57" s="270">
        <v>500000</v>
      </c>
      <c r="D57" s="270">
        <v>244900</v>
      </c>
      <c r="E57" s="270"/>
      <c r="F57" s="270"/>
      <c r="G57" s="270">
        <v>243700</v>
      </c>
      <c r="H57" s="271">
        <f>SUM(D57:G57)</f>
        <v>488600</v>
      </c>
    </row>
    <row r="58" spans="1:8" ht="32.25" customHeight="1" thickBot="1">
      <c r="A58" s="373"/>
      <c r="B58" s="216" t="s">
        <v>201</v>
      </c>
      <c r="C58" s="237">
        <v>6261000</v>
      </c>
      <c r="D58" s="237">
        <v>972300</v>
      </c>
      <c r="E58" s="237">
        <v>1257500</v>
      </c>
      <c r="F58" s="237">
        <v>0</v>
      </c>
      <c r="G58" s="237">
        <v>2828200</v>
      </c>
      <c r="H58" s="238">
        <f>SUM(D58:G58)</f>
        <v>5058000</v>
      </c>
    </row>
    <row r="59" spans="1:8" ht="30" customHeight="1" thickBot="1" thickTop="1">
      <c r="A59" s="220" t="s">
        <v>22</v>
      </c>
      <c r="B59" s="239" t="s">
        <v>266</v>
      </c>
      <c r="C59" s="226" t="s">
        <v>266</v>
      </c>
      <c r="D59" s="226">
        <f>SUM(D55:D58)</f>
        <v>1682860</v>
      </c>
      <c r="E59" s="226">
        <f>SUM(E55:E58)</f>
        <v>1257500</v>
      </c>
      <c r="F59" s="226">
        <f>SUM(F55:F58)</f>
        <v>0</v>
      </c>
      <c r="G59" s="226">
        <f>SUM(G55:G58)</f>
        <v>3071900</v>
      </c>
      <c r="H59" s="227">
        <f>SUM(H55:H58)</f>
        <v>6012260</v>
      </c>
    </row>
    <row r="60" spans="1:8" ht="81.75" customHeight="1" thickTop="1">
      <c r="A60" s="384">
        <v>2009</v>
      </c>
      <c r="B60" s="285" t="s">
        <v>199</v>
      </c>
      <c r="C60" s="268">
        <v>740000</v>
      </c>
      <c r="D60" s="272"/>
      <c r="E60" s="272"/>
      <c r="F60" s="272"/>
      <c r="G60" s="229">
        <v>355600</v>
      </c>
      <c r="H60" s="257">
        <f>SUM(D60:G60)</f>
        <v>355600</v>
      </c>
    </row>
    <row r="61" spans="1:8" ht="42.75" customHeight="1">
      <c r="A61" s="385"/>
      <c r="B61" s="216" t="s">
        <v>278</v>
      </c>
      <c r="C61" s="270">
        <v>23000000</v>
      </c>
      <c r="D61" s="234">
        <v>800000</v>
      </c>
      <c r="E61" s="234">
        <v>0</v>
      </c>
      <c r="F61" s="234">
        <v>6400000</v>
      </c>
      <c r="G61" s="234">
        <v>800000</v>
      </c>
      <c r="H61" s="235">
        <f>SUM(D61:G61)</f>
        <v>8000000</v>
      </c>
    </row>
    <row r="62" spans="1:8" ht="54.75" customHeight="1">
      <c r="A62" s="385"/>
      <c r="B62" s="273" t="s">
        <v>279</v>
      </c>
      <c r="C62" s="270">
        <v>1000000</v>
      </c>
      <c r="D62" s="274">
        <v>475000</v>
      </c>
      <c r="E62" s="274"/>
      <c r="F62" s="274"/>
      <c r="G62" s="274">
        <v>475000</v>
      </c>
      <c r="H62" s="235">
        <f>SUM(D62:G62)</f>
        <v>950000</v>
      </c>
    </row>
    <row r="63" spans="1:8" ht="48.75" customHeight="1" thickBot="1">
      <c r="A63" s="386"/>
      <c r="B63" s="275" t="s">
        <v>280</v>
      </c>
      <c r="C63" s="237">
        <v>10900000</v>
      </c>
      <c r="D63" s="237">
        <v>200000</v>
      </c>
      <c r="E63" s="237"/>
      <c r="F63" s="237">
        <v>1000000</v>
      </c>
      <c r="G63" s="237">
        <v>800000</v>
      </c>
      <c r="H63" s="259">
        <f>SUM(D63:G63)</f>
        <v>2000000</v>
      </c>
    </row>
    <row r="64" spans="1:8" ht="21" customHeight="1" thickBot="1" thickTop="1">
      <c r="A64" s="220" t="s">
        <v>22</v>
      </c>
      <c r="B64" s="239" t="s">
        <v>266</v>
      </c>
      <c r="C64" s="226" t="s">
        <v>266</v>
      </c>
      <c r="D64" s="226">
        <f>SUM(D61:D63)</f>
        <v>1475000</v>
      </c>
      <c r="E64" s="226">
        <f>SUM(E61:E63)</f>
        <v>0</v>
      </c>
      <c r="F64" s="226">
        <f>SUM(F61:F63)</f>
        <v>7400000</v>
      </c>
      <c r="G64" s="226">
        <f>SUM(G60:G63)</f>
        <v>2430600</v>
      </c>
      <c r="H64" s="227">
        <f>SUM(H60:H63)</f>
        <v>11305600</v>
      </c>
    </row>
    <row r="65" spans="1:9" ht="21" customHeight="1" thickBot="1" thickTop="1">
      <c r="A65" s="276"/>
      <c r="B65" s="277"/>
      <c r="C65" s="278"/>
      <c r="D65" s="278"/>
      <c r="E65" s="278"/>
      <c r="F65" s="278"/>
      <c r="G65" s="278"/>
      <c r="H65" s="278"/>
      <c r="I65" s="99"/>
    </row>
    <row r="66" spans="1:8" ht="21" customHeight="1" thickTop="1">
      <c r="A66" s="387" t="s">
        <v>256</v>
      </c>
      <c r="B66" s="374" t="s">
        <v>257</v>
      </c>
      <c r="C66" s="374" t="s">
        <v>258</v>
      </c>
      <c r="D66" s="374" t="s">
        <v>259</v>
      </c>
      <c r="E66" s="374"/>
      <c r="F66" s="374"/>
      <c r="G66" s="374"/>
      <c r="H66" s="375"/>
    </row>
    <row r="67" spans="1:8" ht="26.25" customHeight="1" thickBot="1">
      <c r="A67" s="388"/>
      <c r="B67" s="389"/>
      <c r="C67" s="389"/>
      <c r="D67" s="214" t="s">
        <v>260</v>
      </c>
      <c r="E67" s="214" t="s">
        <v>261</v>
      </c>
      <c r="F67" s="214" t="s">
        <v>262</v>
      </c>
      <c r="G67" s="214" t="s">
        <v>263</v>
      </c>
      <c r="H67" s="215" t="s">
        <v>149</v>
      </c>
    </row>
    <row r="68" spans="1:8" ht="21" customHeight="1" thickBot="1" thickTop="1">
      <c r="A68" s="376" t="s">
        <v>276</v>
      </c>
      <c r="B68" s="377"/>
      <c r="C68" s="377"/>
      <c r="D68" s="377"/>
      <c r="E68" s="377"/>
      <c r="F68" s="377"/>
      <c r="G68" s="377"/>
      <c r="H68" s="378"/>
    </row>
    <row r="69" spans="1:8" ht="42" customHeight="1" thickTop="1">
      <c r="A69" s="379">
        <v>2010</v>
      </c>
      <c r="B69" s="216" t="s">
        <v>277</v>
      </c>
      <c r="C69" s="270">
        <v>23000000</v>
      </c>
      <c r="D69" s="234">
        <v>850000</v>
      </c>
      <c r="E69" s="234">
        <v>0</v>
      </c>
      <c r="F69" s="234">
        <v>6800000</v>
      </c>
      <c r="G69" s="234">
        <v>850000</v>
      </c>
      <c r="H69" s="235">
        <f>SUM(D69:G69)</f>
        <v>8500000</v>
      </c>
    </row>
    <row r="70" spans="1:8" ht="40.5" customHeight="1">
      <c r="A70" s="379"/>
      <c r="B70" s="279" t="s">
        <v>280</v>
      </c>
      <c r="C70" s="270">
        <v>10900000</v>
      </c>
      <c r="D70" s="274">
        <v>590000</v>
      </c>
      <c r="E70" s="274"/>
      <c r="F70" s="274">
        <v>1500000</v>
      </c>
      <c r="G70" s="274">
        <v>2360000</v>
      </c>
      <c r="H70" s="235">
        <f>SUM(D70:G70)</f>
        <v>4450000</v>
      </c>
    </row>
    <row r="71" spans="1:8" ht="51.75" customHeight="1" thickBot="1">
      <c r="A71" s="380"/>
      <c r="B71" s="280" t="s">
        <v>279</v>
      </c>
      <c r="C71" s="237">
        <v>1000000</v>
      </c>
      <c r="D71" s="237">
        <v>25000</v>
      </c>
      <c r="E71" s="237">
        <v>0</v>
      </c>
      <c r="F71" s="237"/>
      <c r="G71" s="237">
        <v>25000</v>
      </c>
      <c r="H71" s="238">
        <f>SUM(D71:G71)</f>
        <v>50000</v>
      </c>
    </row>
    <row r="72" spans="1:8" ht="24" customHeight="1" thickBot="1" thickTop="1">
      <c r="A72" s="220" t="s">
        <v>22</v>
      </c>
      <c r="B72" s="239" t="s">
        <v>266</v>
      </c>
      <c r="C72" s="226" t="s">
        <v>266</v>
      </c>
      <c r="D72" s="226">
        <f>SUM(D69:D71)</f>
        <v>1465000</v>
      </c>
      <c r="E72" s="226">
        <f>SUM(E69:E71)</f>
        <v>0</v>
      </c>
      <c r="F72" s="226">
        <f>SUM(F69:F71)</f>
        <v>8300000</v>
      </c>
      <c r="G72" s="226">
        <f>SUM(G69:G71)</f>
        <v>3235000</v>
      </c>
      <c r="H72" s="227">
        <f>SUM(H69:H71)</f>
        <v>13000000</v>
      </c>
    </row>
    <row r="73" spans="1:8" ht="23.25" customHeight="1" thickBot="1" thickTop="1">
      <c r="A73" s="381" t="s">
        <v>281</v>
      </c>
      <c r="B73" s="382"/>
      <c r="C73" s="382"/>
      <c r="D73" s="382"/>
      <c r="E73" s="382"/>
      <c r="F73" s="382"/>
      <c r="G73" s="382"/>
      <c r="H73" s="383"/>
    </row>
    <row r="74" spans="1:8" ht="29.25" customHeight="1" thickTop="1">
      <c r="A74" s="371">
        <v>2009</v>
      </c>
      <c r="B74" s="236" t="s">
        <v>282</v>
      </c>
      <c r="C74" s="242">
        <v>500000</v>
      </c>
      <c r="D74" s="242">
        <v>200000</v>
      </c>
      <c r="E74" s="242">
        <v>0</v>
      </c>
      <c r="F74" s="242">
        <v>300000</v>
      </c>
      <c r="G74" s="242">
        <v>0</v>
      </c>
      <c r="H74" s="261">
        <f>SUM(D74:G74)</f>
        <v>500000</v>
      </c>
    </row>
    <row r="75" spans="1:8" ht="20.25" customHeight="1">
      <c r="A75" s="372"/>
      <c r="B75" s="236" t="s">
        <v>283</v>
      </c>
      <c r="C75" s="246">
        <v>200000</v>
      </c>
      <c r="D75" s="246">
        <v>80000</v>
      </c>
      <c r="E75" s="246">
        <v>120000</v>
      </c>
      <c r="F75" s="246">
        <v>0</v>
      </c>
      <c r="G75" s="246">
        <v>0</v>
      </c>
      <c r="H75" s="245">
        <f>SUM(D75:G75)</f>
        <v>200000</v>
      </c>
    </row>
    <row r="76" spans="1:8" ht="22.5" customHeight="1" thickBot="1">
      <c r="A76" s="373"/>
      <c r="B76" s="250" t="s">
        <v>284</v>
      </c>
      <c r="C76" s="251">
        <v>60000</v>
      </c>
      <c r="D76" s="251">
        <v>18000</v>
      </c>
      <c r="E76" s="251">
        <v>0</v>
      </c>
      <c r="F76" s="251">
        <v>42000</v>
      </c>
      <c r="G76" s="251">
        <v>0</v>
      </c>
      <c r="H76" s="252">
        <f>SUM(D76:G76)</f>
        <v>60000</v>
      </c>
    </row>
    <row r="77" spans="1:8" ht="22.5" customHeight="1" thickBot="1" thickTop="1">
      <c r="A77" s="220" t="s">
        <v>22</v>
      </c>
      <c r="B77" s="239" t="s">
        <v>266</v>
      </c>
      <c r="C77" s="226" t="s">
        <v>266</v>
      </c>
      <c r="D77" s="226">
        <f>SUM(D74:D76)</f>
        <v>298000</v>
      </c>
      <c r="E77" s="226">
        <f>SUM(E74:E76)</f>
        <v>120000</v>
      </c>
      <c r="F77" s="226">
        <f>SUM(F74:F76)</f>
        <v>342000</v>
      </c>
      <c r="G77" s="226">
        <f>SUM(G74:G76)</f>
        <v>0</v>
      </c>
      <c r="H77" s="227">
        <f>SUM(H74:H76)</f>
        <v>760000</v>
      </c>
    </row>
    <row r="78" spans="1:8" ht="21.75" customHeight="1" thickTop="1">
      <c r="A78" s="371">
        <v>2010</v>
      </c>
      <c r="B78" s="281" t="s">
        <v>285</v>
      </c>
      <c r="C78" s="242">
        <v>500000</v>
      </c>
      <c r="D78" s="242">
        <v>220000</v>
      </c>
      <c r="E78" s="242">
        <v>0</v>
      </c>
      <c r="F78" s="242">
        <v>280000</v>
      </c>
      <c r="G78" s="242"/>
      <c r="H78" s="257">
        <f>SUM(D78:G78)</f>
        <v>500000</v>
      </c>
    </row>
    <row r="79" spans="1:8" ht="21.75" customHeight="1" thickBot="1">
      <c r="A79" s="372"/>
      <c r="B79" s="228" t="s">
        <v>286</v>
      </c>
      <c r="C79" s="246">
        <v>400000</v>
      </c>
      <c r="D79" s="246">
        <v>170000</v>
      </c>
      <c r="E79" s="246">
        <v>0</v>
      </c>
      <c r="F79" s="246">
        <v>230000</v>
      </c>
      <c r="G79" s="246"/>
      <c r="H79" s="235">
        <f>SUM(D79:G79)</f>
        <v>400000</v>
      </c>
    </row>
    <row r="80" spans="1:8" ht="19.5" customHeight="1" thickBot="1" thickTop="1">
      <c r="A80" s="220" t="s">
        <v>22</v>
      </c>
      <c r="B80" s="239" t="s">
        <v>266</v>
      </c>
      <c r="C80" s="226" t="s">
        <v>266</v>
      </c>
      <c r="D80" s="226">
        <f>SUM(D78:D79)</f>
        <v>390000</v>
      </c>
      <c r="E80" s="226">
        <f>SUM(E78:E79)</f>
        <v>0</v>
      </c>
      <c r="F80" s="226">
        <f>SUM(F78:F79)</f>
        <v>510000</v>
      </c>
      <c r="G80" s="226">
        <f>SUM(G78:G79)</f>
        <v>0</v>
      </c>
      <c r="H80" s="227">
        <f>SUM(H78:H79)</f>
        <v>900000</v>
      </c>
    </row>
    <row r="81" spans="2:8" ht="30" customHeight="1" thickTop="1">
      <c r="B81" s="282"/>
      <c r="C81" s="283"/>
      <c r="D81" s="283"/>
      <c r="E81" s="283"/>
      <c r="F81" s="283"/>
      <c r="G81" s="283"/>
      <c r="H81" s="283"/>
    </row>
    <row r="82" spans="2:8" ht="30" customHeight="1">
      <c r="B82" s="282"/>
      <c r="C82" s="283"/>
      <c r="D82" s="283"/>
      <c r="E82" s="283"/>
      <c r="F82" s="283"/>
      <c r="G82" s="283"/>
      <c r="H82" s="283"/>
    </row>
    <row r="83" spans="2:8" ht="30" customHeight="1">
      <c r="B83" s="282"/>
      <c r="C83" s="283"/>
      <c r="D83" s="283"/>
      <c r="E83" s="283"/>
      <c r="F83" s="283"/>
      <c r="G83" s="283"/>
      <c r="H83" s="283"/>
    </row>
    <row r="84" spans="2:8" ht="12.75">
      <c r="B84" s="282"/>
      <c r="C84" s="283"/>
      <c r="D84" s="283"/>
      <c r="E84" s="283"/>
      <c r="F84" s="283"/>
      <c r="G84" s="283"/>
      <c r="H84" s="283"/>
    </row>
    <row r="85" spans="2:8" ht="12.75">
      <c r="B85" s="282"/>
      <c r="C85" s="283"/>
      <c r="D85" s="283"/>
      <c r="E85" s="283"/>
      <c r="F85" s="283"/>
      <c r="G85" s="283"/>
      <c r="H85" s="283"/>
    </row>
    <row r="86" spans="2:8" ht="12.75">
      <c r="B86" s="282"/>
      <c r="C86" s="283"/>
      <c r="D86" s="283"/>
      <c r="E86" s="283"/>
      <c r="F86" s="283"/>
      <c r="G86" s="283"/>
      <c r="H86" s="283"/>
    </row>
    <row r="87" spans="2:8" ht="12.75">
      <c r="B87" s="282"/>
      <c r="C87" s="283"/>
      <c r="D87" s="283"/>
      <c r="E87" s="283"/>
      <c r="F87" s="283"/>
      <c r="G87" s="283"/>
      <c r="H87" s="283"/>
    </row>
    <row r="88" spans="2:8" ht="12.75">
      <c r="B88" s="282"/>
      <c r="C88" s="283"/>
      <c r="D88" s="283"/>
      <c r="E88" s="283"/>
      <c r="F88" s="283"/>
      <c r="G88" s="283"/>
      <c r="H88" s="283"/>
    </row>
    <row r="89" spans="2:8" ht="12.75">
      <c r="B89" s="282"/>
      <c r="C89" s="283"/>
      <c r="D89" s="283"/>
      <c r="E89" s="283"/>
      <c r="F89" s="283"/>
      <c r="G89" s="283"/>
      <c r="H89" s="283"/>
    </row>
    <row r="90" spans="2:8" ht="12.75">
      <c r="B90" s="282"/>
      <c r="C90" s="283"/>
      <c r="D90" s="283"/>
      <c r="E90" s="283"/>
      <c r="F90" s="283"/>
      <c r="G90" s="283"/>
      <c r="H90" s="283"/>
    </row>
    <row r="91" spans="2:8" ht="12.75">
      <c r="B91" s="282"/>
      <c r="C91" s="283"/>
      <c r="D91" s="283"/>
      <c r="E91" s="283"/>
      <c r="F91" s="283"/>
      <c r="G91" s="283"/>
      <c r="H91" s="283"/>
    </row>
    <row r="92" spans="2:8" ht="12.75">
      <c r="B92" s="282"/>
      <c r="C92" s="283"/>
      <c r="D92" s="283"/>
      <c r="E92" s="283"/>
      <c r="F92" s="283"/>
      <c r="G92" s="283"/>
      <c r="H92" s="283"/>
    </row>
    <row r="93" spans="2:8" ht="12.75">
      <c r="B93" s="282"/>
      <c r="C93" s="283"/>
      <c r="D93" s="283"/>
      <c r="E93" s="283"/>
      <c r="F93" s="283"/>
      <c r="G93" s="283"/>
      <c r="H93" s="283"/>
    </row>
    <row r="94" spans="2:8" ht="12.75">
      <c r="B94" s="282"/>
      <c r="C94" s="283"/>
      <c r="D94" s="283"/>
      <c r="E94" s="283"/>
      <c r="F94" s="283"/>
      <c r="G94" s="283"/>
      <c r="H94" s="283"/>
    </row>
    <row r="95" spans="2:8" ht="12.75">
      <c r="B95" s="282"/>
      <c r="C95" s="283"/>
      <c r="D95" s="283"/>
      <c r="E95" s="283"/>
      <c r="F95" s="283"/>
      <c r="G95" s="283"/>
      <c r="H95" s="283"/>
    </row>
    <row r="96" spans="2:8" ht="12.75">
      <c r="B96" s="282"/>
      <c r="C96" s="283"/>
      <c r="D96" s="283"/>
      <c r="E96" s="283"/>
      <c r="F96" s="283"/>
      <c r="G96" s="283"/>
      <c r="H96" s="283"/>
    </row>
    <row r="97" spans="2:8" ht="12.75">
      <c r="B97" s="282"/>
      <c r="C97" s="283"/>
      <c r="D97" s="283"/>
      <c r="E97" s="283"/>
      <c r="F97" s="283"/>
      <c r="G97" s="283"/>
      <c r="H97" s="283"/>
    </row>
    <row r="98" spans="2:8" ht="12.75">
      <c r="B98" s="282"/>
      <c r="C98" s="283"/>
      <c r="D98" s="283"/>
      <c r="E98" s="283"/>
      <c r="F98" s="283"/>
      <c r="G98" s="283"/>
      <c r="H98" s="283"/>
    </row>
    <row r="99" spans="2:8" ht="12.75">
      <c r="B99" s="282"/>
      <c r="C99" s="283"/>
      <c r="D99" s="283"/>
      <c r="E99" s="283"/>
      <c r="F99" s="283"/>
      <c r="G99" s="283"/>
      <c r="H99" s="283"/>
    </row>
    <row r="100" spans="2:8" ht="12.75">
      <c r="B100" s="282"/>
      <c r="C100" s="283"/>
      <c r="D100" s="283"/>
      <c r="E100" s="283"/>
      <c r="F100" s="283"/>
      <c r="G100" s="283"/>
      <c r="H100" s="283"/>
    </row>
    <row r="101" spans="2:8" ht="12.75">
      <c r="B101" s="282"/>
      <c r="C101" s="283"/>
      <c r="D101" s="283"/>
      <c r="E101" s="283"/>
      <c r="F101" s="283"/>
      <c r="G101" s="283"/>
      <c r="H101" s="283"/>
    </row>
    <row r="102" spans="2:8" ht="12.75">
      <c r="B102" s="282"/>
      <c r="C102" s="283"/>
      <c r="D102" s="283"/>
      <c r="E102" s="283"/>
      <c r="F102" s="283"/>
      <c r="G102" s="283"/>
      <c r="H102" s="283"/>
    </row>
    <row r="103" spans="2:8" ht="12.75">
      <c r="B103" s="282"/>
      <c r="C103" s="283"/>
      <c r="D103" s="283"/>
      <c r="E103" s="283"/>
      <c r="F103" s="283"/>
      <c r="G103" s="283"/>
      <c r="H103" s="283"/>
    </row>
    <row r="104" spans="2:8" ht="12.75">
      <c r="B104" s="282"/>
      <c r="C104" s="283"/>
      <c r="D104" s="283"/>
      <c r="E104" s="283"/>
      <c r="F104" s="283"/>
      <c r="G104" s="283"/>
      <c r="H104" s="283"/>
    </row>
    <row r="105" spans="2:8" ht="12.75">
      <c r="B105" s="282"/>
      <c r="C105" s="283"/>
      <c r="D105" s="283"/>
      <c r="E105" s="283"/>
      <c r="F105" s="283"/>
      <c r="G105" s="283"/>
      <c r="H105" s="283"/>
    </row>
    <row r="106" spans="2:8" ht="12.75">
      <c r="B106" s="282"/>
      <c r="C106" s="283"/>
      <c r="D106" s="283"/>
      <c r="E106" s="283"/>
      <c r="F106" s="283"/>
      <c r="G106" s="283"/>
      <c r="H106" s="283"/>
    </row>
    <row r="107" spans="2:8" ht="12.75">
      <c r="B107" s="282"/>
      <c r="C107" s="283"/>
      <c r="D107" s="283"/>
      <c r="E107" s="283"/>
      <c r="F107" s="283"/>
      <c r="G107" s="283"/>
      <c r="H107" s="283"/>
    </row>
    <row r="108" spans="2:8" ht="12.75">
      <c r="B108" s="282"/>
      <c r="C108" s="283"/>
      <c r="D108" s="283"/>
      <c r="E108" s="283"/>
      <c r="F108" s="283"/>
      <c r="G108" s="283"/>
      <c r="H108" s="283"/>
    </row>
    <row r="109" spans="2:8" ht="12.75">
      <c r="B109" s="282"/>
      <c r="C109" s="283"/>
      <c r="D109" s="283"/>
      <c r="E109" s="283"/>
      <c r="F109" s="283"/>
      <c r="G109" s="283"/>
      <c r="H109" s="283"/>
    </row>
    <row r="110" spans="2:8" ht="12.75">
      <c r="B110" s="282"/>
      <c r="C110" s="283"/>
      <c r="D110" s="283"/>
      <c r="E110" s="283"/>
      <c r="F110" s="283"/>
      <c r="G110" s="283"/>
      <c r="H110" s="283"/>
    </row>
    <row r="111" spans="2:8" ht="12.75">
      <c r="B111" s="282"/>
      <c r="C111" s="283"/>
      <c r="D111" s="283"/>
      <c r="E111" s="283"/>
      <c r="F111" s="283"/>
      <c r="G111" s="283"/>
      <c r="H111" s="283"/>
    </row>
    <row r="112" spans="2:8" ht="12.75">
      <c r="B112" s="282"/>
      <c r="C112" s="283"/>
      <c r="D112" s="283"/>
      <c r="E112" s="283"/>
      <c r="F112" s="283"/>
      <c r="G112" s="283"/>
      <c r="H112" s="283"/>
    </row>
    <row r="113" spans="2:8" ht="12.75">
      <c r="B113" s="282"/>
      <c r="C113" s="283"/>
      <c r="D113" s="283"/>
      <c r="E113" s="283"/>
      <c r="F113" s="283"/>
      <c r="G113" s="283"/>
      <c r="H113" s="283"/>
    </row>
    <row r="114" spans="2:8" ht="12.75">
      <c r="B114" s="282"/>
      <c r="C114" s="283"/>
      <c r="D114" s="283"/>
      <c r="E114" s="283"/>
      <c r="F114" s="283"/>
      <c r="G114" s="283"/>
      <c r="H114" s="283"/>
    </row>
    <row r="115" spans="2:8" ht="12.75">
      <c r="B115" s="282"/>
      <c r="C115" s="283"/>
      <c r="D115" s="283"/>
      <c r="E115" s="283"/>
      <c r="F115" s="283"/>
      <c r="G115" s="283"/>
      <c r="H115" s="283"/>
    </row>
    <row r="116" spans="2:8" ht="12.75">
      <c r="B116" s="282"/>
      <c r="C116" s="283"/>
      <c r="D116" s="283"/>
      <c r="E116" s="283"/>
      <c r="F116" s="283"/>
      <c r="G116" s="283"/>
      <c r="H116" s="283"/>
    </row>
    <row r="117" spans="2:8" ht="12.75">
      <c r="B117" s="282"/>
      <c r="C117" s="283"/>
      <c r="D117" s="283"/>
      <c r="E117" s="283"/>
      <c r="F117" s="283"/>
      <c r="G117" s="283"/>
      <c r="H117" s="283"/>
    </row>
    <row r="118" spans="2:8" ht="12.75">
      <c r="B118" s="282"/>
      <c r="C118" s="283"/>
      <c r="D118" s="283"/>
      <c r="E118" s="283"/>
      <c r="F118" s="283"/>
      <c r="G118" s="283"/>
      <c r="H118" s="283"/>
    </row>
    <row r="119" spans="2:8" ht="12.75">
      <c r="B119" s="282"/>
      <c r="C119" s="283"/>
      <c r="D119" s="283"/>
      <c r="E119" s="283"/>
      <c r="F119" s="283"/>
      <c r="G119" s="283"/>
      <c r="H119" s="283"/>
    </row>
    <row r="120" spans="2:8" ht="12.75">
      <c r="B120" s="282"/>
      <c r="C120" s="283"/>
      <c r="D120" s="283"/>
      <c r="E120" s="283"/>
      <c r="F120" s="283"/>
      <c r="G120" s="283"/>
      <c r="H120" s="283"/>
    </row>
    <row r="121" spans="2:8" ht="12.75">
      <c r="B121" s="282"/>
      <c r="C121" s="283"/>
      <c r="D121" s="283"/>
      <c r="E121" s="283"/>
      <c r="F121" s="283"/>
      <c r="G121" s="283"/>
      <c r="H121" s="283"/>
    </row>
    <row r="122" spans="2:8" ht="12.75">
      <c r="B122" s="282"/>
      <c r="C122" s="283"/>
      <c r="D122" s="283"/>
      <c r="E122" s="283"/>
      <c r="F122" s="283"/>
      <c r="G122" s="283"/>
      <c r="H122" s="283"/>
    </row>
    <row r="123" spans="2:8" ht="12.75">
      <c r="B123" s="282"/>
      <c r="C123" s="283"/>
      <c r="D123" s="283"/>
      <c r="E123" s="283"/>
      <c r="F123" s="283"/>
      <c r="G123" s="283"/>
      <c r="H123" s="283"/>
    </row>
    <row r="124" spans="2:8" ht="12.75">
      <c r="B124" s="282"/>
      <c r="C124" s="283"/>
      <c r="D124" s="283"/>
      <c r="E124" s="283"/>
      <c r="F124" s="283"/>
      <c r="G124" s="283"/>
      <c r="H124" s="283"/>
    </row>
    <row r="125" spans="2:8" ht="12.75">
      <c r="B125" s="282"/>
      <c r="C125" s="283"/>
      <c r="D125" s="283"/>
      <c r="E125" s="283"/>
      <c r="F125" s="283"/>
      <c r="G125" s="283"/>
      <c r="H125" s="283"/>
    </row>
    <row r="126" spans="2:8" ht="12.75">
      <c r="B126" s="282"/>
      <c r="C126" s="283"/>
      <c r="D126" s="283"/>
      <c r="E126" s="283"/>
      <c r="F126" s="283"/>
      <c r="G126" s="283"/>
      <c r="H126" s="283"/>
    </row>
    <row r="127" spans="2:8" ht="12.75">
      <c r="B127" s="282"/>
      <c r="C127" s="283"/>
      <c r="D127" s="283"/>
      <c r="E127" s="283"/>
      <c r="F127" s="283"/>
      <c r="G127" s="283"/>
      <c r="H127" s="283"/>
    </row>
    <row r="128" spans="2:8" ht="12.75">
      <c r="B128" s="282"/>
      <c r="C128" s="283"/>
      <c r="D128" s="283"/>
      <c r="E128" s="283"/>
      <c r="F128" s="283"/>
      <c r="G128" s="283"/>
      <c r="H128" s="283"/>
    </row>
    <row r="129" spans="2:8" ht="12.75">
      <c r="B129" s="282"/>
      <c r="C129" s="283"/>
      <c r="D129" s="283"/>
      <c r="E129" s="283"/>
      <c r="F129" s="283"/>
      <c r="G129" s="283"/>
      <c r="H129" s="283"/>
    </row>
    <row r="130" spans="2:8" ht="12.75">
      <c r="B130" s="282"/>
      <c r="C130" s="283"/>
      <c r="D130" s="283"/>
      <c r="E130" s="283"/>
      <c r="F130" s="283"/>
      <c r="G130" s="283"/>
      <c r="H130" s="283"/>
    </row>
    <row r="131" spans="2:8" ht="12.75">
      <c r="B131" s="282"/>
      <c r="C131" s="283"/>
      <c r="D131" s="283"/>
      <c r="E131" s="283"/>
      <c r="F131" s="283"/>
      <c r="G131" s="283"/>
      <c r="H131" s="283"/>
    </row>
    <row r="132" spans="2:8" ht="12.75">
      <c r="B132" s="282"/>
      <c r="C132" s="283"/>
      <c r="D132" s="283"/>
      <c r="E132" s="283"/>
      <c r="F132" s="283"/>
      <c r="G132" s="283"/>
      <c r="H132" s="283"/>
    </row>
    <row r="133" spans="2:8" ht="12.75">
      <c r="B133" s="282"/>
      <c r="C133" s="283"/>
      <c r="D133" s="283"/>
      <c r="E133" s="283"/>
      <c r="F133" s="283"/>
      <c r="G133" s="283"/>
      <c r="H133" s="283"/>
    </row>
    <row r="134" spans="2:8" ht="12.75">
      <c r="B134" s="282"/>
      <c r="C134" s="283"/>
      <c r="D134" s="283"/>
      <c r="E134" s="283"/>
      <c r="F134" s="283"/>
      <c r="G134" s="283"/>
      <c r="H134" s="283"/>
    </row>
    <row r="135" spans="2:8" ht="12.75">
      <c r="B135" s="282"/>
      <c r="C135" s="283"/>
      <c r="D135" s="283"/>
      <c r="E135" s="283"/>
      <c r="F135" s="283"/>
      <c r="G135" s="283"/>
      <c r="H135" s="283"/>
    </row>
    <row r="136" spans="2:8" ht="12.75">
      <c r="B136" s="282"/>
      <c r="C136" s="283"/>
      <c r="D136" s="283"/>
      <c r="E136" s="283"/>
      <c r="F136" s="283"/>
      <c r="G136" s="283"/>
      <c r="H136" s="283"/>
    </row>
    <row r="137" spans="2:8" ht="12.75">
      <c r="B137" s="282"/>
      <c r="C137" s="283"/>
      <c r="D137" s="283"/>
      <c r="E137" s="283"/>
      <c r="F137" s="283"/>
      <c r="G137" s="283"/>
      <c r="H137" s="283"/>
    </row>
    <row r="138" spans="2:8" ht="12.75">
      <c r="B138" s="282"/>
      <c r="C138" s="283"/>
      <c r="D138" s="283"/>
      <c r="E138" s="283"/>
      <c r="F138" s="283"/>
      <c r="G138" s="283"/>
      <c r="H138" s="283"/>
    </row>
    <row r="139" spans="2:8" ht="12.75">
      <c r="B139" s="282"/>
      <c r="C139" s="283"/>
      <c r="D139" s="283"/>
      <c r="E139" s="283"/>
      <c r="F139" s="283"/>
      <c r="G139" s="283"/>
      <c r="H139" s="283"/>
    </row>
    <row r="140" spans="2:8" ht="12.75">
      <c r="B140" s="282"/>
      <c r="C140" s="283"/>
      <c r="D140" s="283"/>
      <c r="E140" s="283"/>
      <c r="F140" s="283"/>
      <c r="G140" s="283"/>
      <c r="H140" s="283"/>
    </row>
    <row r="141" spans="2:8" ht="12.75">
      <c r="B141" s="282"/>
      <c r="C141" s="283"/>
      <c r="D141" s="283"/>
      <c r="E141" s="283"/>
      <c r="F141" s="283"/>
      <c r="G141" s="283"/>
      <c r="H141" s="283"/>
    </row>
    <row r="142" spans="2:8" ht="12.75">
      <c r="B142" s="282"/>
      <c r="C142" s="283"/>
      <c r="D142" s="283"/>
      <c r="E142" s="283"/>
      <c r="F142" s="283"/>
      <c r="G142" s="283"/>
      <c r="H142" s="283"/>
    </row>
    <row r="143" spans="2:8" ht="12.75">
      <c r="B143" s="282"/>
      <c r="C143" s="283"/>
      <c r="D143" s="283"/>
      <c r="E143" s="283"/>
      <c r="F143" s="283"/>
      <c r="G143" s="283"/>
      <c r="H143" s="283"/>
    </row>
    <row r="144" spans="2:8" ht="12.75">
      <c r="B144" s="282"/>
      <c r="C144" s="283"/>
      <c r="D144" s="283"/>
      <c r="E144" s="283"/>
      <c r="F144" s="283"/>
      <c r="G144" s="283"/>
      <c r="H144" s="283"/>
    </row>
    <row r="145" spans="2:8" ht="12.75">
      <c r="B145" s="282"/>
      <c r="C145" s="283"/>
      <c r="D145" s="283"/>
      <c r="E145" s="283"/>
      <c r="F145" s="283"/>
      <c r="G145" s="283"/>
      <c r="H145" s="283"/>
    </row>
    <row r="146" spans="2:8" ht="12.75">
      <c r="B146" s="282"/>
      <c r="C146" s="283"/>
      <c r="D146" s="283"/>
      <c r="E146" s="283"/>
      <c r="F146" s="283"/>
      <c r="G146" s="283"/>
      <c r="H146" s="283"/>
    </row>
    <row r="147" spans="2:8" ht="12.75">
      <c r="B147" s="282"/>
      <c r="C147" s="283"/>
      <c r="D147" s="283"/>
      <c r="E147" s="283"/>
      <c r="F147" s="283"/>
      <c r="G147" s="283"/>
      <c r="H147" s="283"/>
    </row>
    <row r="148" spans="2:8" ht="12.75">
      <c r="B148" s="282"/>
      <c r="C148" s="283"/>
      <c r="D148" s="283"/>
      <c r="E148" s="283"/>
      <c r="F148" s="283"/>
      <c r="G148" s="283"/>
      <c r="H148" s="283"/>
    </row>
    <row r="149" spans="2:8" ht="12.75">
      <c r="B149" s="282"/>
      <c r="C149" s="283"/>
      <c r="D149" s="283"/>
      <c r="E149" s="283"/>
      <c r="F149" s="283"/>
      <c r="G149" s="283"/>
      <c r="H149" s="283"/>
    </row>
    <row r="150" spans="2:8" ht="12.75">
      <c r="B150" s="282"/>
      <c r="C150" s="283"/>
      <c r="D150" s="283"/>
      <c r="E150" s="283"/>
      <c r="F150" s="283"/>
      <c r="G150" s="283"/>
      <c r="H150" s="283"/>
    </row>
    <row r="151" spans="2:8" ht="12.75">
      <c r="B151" s="282"/>
      <c r="C151" s="283"/>
      <c r="D151" s="283"/>
      <c r="E151" s="283"/>
      <c r="F151" s="283"/>
      <c r="G151" s="283"/>
      <c r="H151" s="283"/>
    </row>
    <row r="152" spans="2:8" ht="12.75">
      <c r="B152" s="282"/>
      <c r="C152" s="283"/>
      <c r="D152" s="283"/>
      <c r="E152" s="283"/>
      <c r="F152" s="283"/>
      <c r="G152" s="283"/>
      <c r="H152" s="283"/>
    </row>
    <row r="153" spans="2:8" ht="12.75">
      <c r="B153" s="282"/>
      <c r="C153" s="283"/>
      <c r="D153" s="283"/>
      <c r="E153" s="283"/>
      <c r="F153" s="283"/>
      <c r="G153" s="283"/>
      <c r="H153" s="283"/>
    </row>
    <row r="154" spans="2:8" ht="12.75">
      <c r="B154" s="282"/>
      <c r="C154" s="283"/>
      <c r="D154" s="283"/>
      <c r="E154" s="283"/>
      <c r="F154" s="283"/>
      <c r="G154" s="283"/>
      <c r="H154" s="283"/>
    </row>
    <row r="155" spans="2:8" ht="12.75">
      <c r="B155" s="282"/>
      <c r="C155" s="283"/>
      <c r="D155" s="283"/>
      <c r="E155" s="283"/>
      <c r="F155" s="283"/>
      <c r="G155" s="283"/>
      <c r="H155" s="283"/>
    </row>
    <row r="156" spans="2:8" ht="12.75">
      <c r="B156" s="282"/>
      <c r="C156" s="283"/>
      <c r="D156" s="283"/>
      <c r="E156" s="283"/>
      <c r="F156" s="283"/>
      <c r="G156" s="283"/>
      <c r="H156" s="283"/>
    </row>
    <row r="157" spans="2:8" ht="12.75">
      <c r="B157" s="282"/>
      <c r="C157" s="283"/>
      <c r="D157" s="283"/>
      <c r="E157" s="283"/>
      <c r="F157" s="283"/>
      <c r="G157" s="283"/>
      <c r="H157" s="283"/>
    </row>
    <row r="158" spans="2:8" ht="12.75">
      <c r="B158" s="282"/>
      <c r="C158" s="283"/>
      <c r="D158" s="283"/>
      <c r="E158" s="283"/>
      <c r="F158" s="283"/>
      <c r="G158" s="283"/>
      <c r="H158" s="283"/>
    </row>
    <row r="159" spans="2:8" ht="12.75">
      <c r="B159" s="282"/>
      <c r="C159" s="283"/>
      <c r="D159" s="283"/>
      <c r="E159" s="283"/>
      <c r="F159" s="283"/>
      <c r="G159" s="283"/>
      <c r="H159" s="283"/>
    </row>
    <row r="160" spans="2:8" ht="12.75">
      <c r="B160" s="282"/>
      <c r="C160" s="283"/>
      <c r="D160" s="283"/>
      <c r="E160" s="283"/>
      <c r="F160" s="283"/>
      <c r="G160" s="283"/>
      <c r="H160" s="283"/>
    </row>
    <row r="161" spans="2:8" ht="12.75">
      <c r="B161" s="282"/>
      <c r="C161" s="283"/>
      <c r="D161" s="283"/>
      <c r="E161" s="283"/>
      <c r="F161" s="283"/>
      <c r="G161" s="283"/>
      <c r="H161" s="283"/>
    </row>
    <row r="162" spans="2:8" ht="12.75">
      <c r="B162" s="282"/>
      <c r="C162" s="283"/>
      <c r="D162" s="283"/>
      <c r="E162" s="283"/>
      <c r="F162" s="283"/>
      <c r="G162" s="283"/>
      <c r="H162" s="283"/>
    </row>
    <row r="163" spans="2:8" ht="12.75">
      <c r="B163" s="282"/>
      <c r="C163" s="283"/>
      <c r="D163" s="283"/>
      <c r="E163" s="283"/>
      <c r="F163" s="283"/>
      <c r="G163" s="283"/>
      <c r="H163" s="283"/>
    </row>
    <row r="164" spans="2:8" ht="12.75">
      <c r="B164" s="282"/>
      <c r="C164" s="283"/>
      <c r="D164" s="283"/>
      <c r="E164" s="283"/>
      <c r="F164" s="283"/>
      <c r="G164" s="283"/>
      <c r="H164" s="283"/>
    </row>
    <row r="165" spans="2:8" ht="12.75">
      <c r="B165" s="282"/>
      <c r="C165" s="283"/>
      <c r="D165" s="283"/>
      <c r="E165" s="283"/>
      <c r="F165" s="283"/>
      <c r="G165" s="283"/>
      <c r="H165" s="283"/>
    </row>
    <row r="166" spans="2:8" ht="12.75">
      <c r="B166" s="282"/>
      <c r="C166" s="283"/>
      <c r="D166" s="283"/>
      <c r="E166" s="283"/>
      <c r="F166" s="283"/>
      <c r="G166" s="283"/>
      <c r="H166" s="283"/>
    </row>
    <row r="167" spans="2:8" ht="12.75">
      <c r="B167" s="282"/>
      <c r="C167" s="283"/>
      <c r="D167" s="283"/>
      <c r="E167" s="283"/>
      <c r="F167" s="283"/>
      <c r="G167" s="283"/>
      <c r="H167" s="283"/>
    </row>
    <row r="168" spans="2:8" ht="12.75">
      <c r="B168" s="282"/>
      <c r="C168" s="283"/>
      <c r="D168" s="283"/>
      <c r="E168" s="283"/>
      <c r="F168" s="283"/>
      <c r="G168" s="283"/>
      <c r="H168" s="283"/>
    </row>
    <row r="169" spans="2:8" ht="12.75">
      <c r="B169" s="282"/>
      <c r="C169" s="283"/>
      <c r="D169" s="283"/>
      <c r="E169" s="283"/>
      <c r="F169" s="283"/>
      <c r="G169" s="283"/>
      <c r="H169" s="283"/>
    </row>
    <row r="170" spans="2:8" ht="12.75">
      <c r="B170" s="282"/>
      <c r="C170" s="283"/>
      <c r="D170" s="283"/>
      <c r="E170" s="283"/>
      <c r="F170" s="283"/>
      <c r="G170" s="283"/>
      <c r="H170" s="283"/>
    </row>
    <row r="171" spans="2:8" ht="12.75">
      <c r="B171" s="282"/>
      <c r="C171" s="283"/>
      <c r="D171" s="283"/>
      <c r="E171" s="283"/>
      <c r="F171" s="283"/>
      <c r="G171" s="283"/>
      <c r="H171" s="283"/>
    </row>
    <row r="172" spans="2:8" ht="12.75">
      <c r="B172" s="282"/>
      <c r="C172" s="283"/>
      <c r="D172" s="283"/>
      <c r="E172" s="283"/>
      <c r="F172" s="283"/>
      <c r="G172" s="283"/>
      <c r="H172" s="283"/>
    </row>
    <row r="173" spans="2:8" ht="12.75">
      <c r="B173" s="282"/>
      <c r="C173" s="283"/>
      <c r="D173" s="283"/>
      <c r="E173" s="283"/>
      <c r="F173" s="283"/>
      <c r="G173" s="283"/>
      <c r="H173" s="283"/>
    </row>
    <row r="174" spans="2:8" ht="12.75">
      <c r="B174" s="282"/>
      <c r="C174" s="283"/>
      <c r="D174" s="283"/>
      <c r="E174" s="283"/>
      <c r="F174" s="283"/>
      <c r="G174" s="283"/>
      <c r="H174" s="283"/>
    </row>
    <row r="175" spans="2:8" ht="12.75">
      <c r="B175" s="282"/>
      <c r="C175" s="283"/>
      <c r="D175" s="283"/>
      <c r="E175" s="283"/>
      <c r="F175" s="283"/>
      <c r="G175" s="283"/>
      <c r="H175" s="283"/>
    </row>
    <row r="176" spans="3:8" ht="12.75">
      <c r="C176" s="283"/>
      <c r="D176" s="283"/>
      <c r="E176" s="283"/>
      <c r="F176" s="283"/>
      <c r="G176" s="283"/>
      <c r="H176" s="283"/>
    </row>
    <row r="177" spans="3:8" ht="12.75">
      <c r="C177" s="283"/>
      <c r="D177" s="283"/>
      <c r="E177" s="283"/>
      <c r="F177" s="283"/>
      <c r="G177" s="283"/>
      <c r="H177" s="283"/>
    </row>
    <row r="178" spans="3:8" ht="12.75">
      <c r="C178" s="283"/>
      <c r="D178" s="283"/>
      <c r="E178" s="283"/>
      <c r="F178" s="283"/>
      <c r="G178" s="283"/>
      <c r="H178" s="283"/>
    </row>
    <row r="179" spans="3:8" ht="12.75">
      <c r="C179" s="283"/>
      <c r="D179" s="283"/>
      <c r="E179" s="283"/>
      <c r="F179" s="283"/>
      <c r="G179" s="283"/>
      <c r="H179" s="283"/>
    </row>
    <row r="180" spans="3:8" ht="12.75">
      <c r="C180" s="283"/>
      <c r="D180" s="283"/>
      <c r="E180" s="283"/>
      <c r="F180" s="283"/>
      <c r="G180" s="283"/>
      <c r="H180" s="283"/>
    </row>
    <row r="181" spans="3:8" ht="12.75">
      <c r="C181" s="283"/>
      <c r="D181" s="283"/>
      <c r="E181" s="283"/>
      <c r="F181" s="283"/>
      <c r="G181" s="283"/>
      <c r="H181" s="283"/>
    </row>
    <row r="182" spans="3:8" ht="12.75">
      <c r="C182" s="283"/>
      <c r="D182" s="283"/>
      <c r="E182" s="283"/>
      <c r="F182" s="283"/>
      <c r="G182" s="283"/>
      <c r="H182" s="283"/>
    </row>
    <row r="183" spans="3:8" ht="12.75">
      <c r="C183" s="283"/>
      <c r="D183" s="283"/>
      <c r="E183" s="283"/>
      <c r="F183" s="283"/>
      <c r="G183" s="283"/>
      <c r="H183" s="283"/>
    </row>
    <row r="184" spans="3:8" ht="12.75">
      <c r="C184" s="283"/>
      <c r="D184" s="283"/>
      <c r="E184" s="283"/>
      <c r="F184" s="283"/>
      <c r="G184" s="283"/>
      <c r="H184" s="283"/>
    </row>
    <row r="185" spans="3:8" ht="12.75">
      <c r="C185" s="283"/>
      <c r="D185" s="283"/>
      <c r="E185" s="283"/>
      <c r="F185" s="283"/>
      <c r="G185" s="283"/>
      <c r="H185" s="283"/>
    </row>
    <row r="186" spans="3:8" ht="12.75">
      <c r="C186" s="283"/>
      <c r="D186" s="283"/>
      <c r="E186" s="283"/>
      <c r="F186" s="283"/>
      <c r="G186" s="283"/>
      <c r="H186" s="283"/>
    </row>
    <row r="187" spans="3:8" ht="12.75">
      <c r="C187" s="283"/>
      <c r="D187" s="283"/>
      <c r="E187" s="283"/>
      <c r="F187" s="283"/>
      <c r="G187" s="283"/>
      <c r="H187" s="283"/>
    </row>
    <row r="188" spans="3:8" ht="12.75">
      <c r="C188" s="283"/>
      <c r="D188" s="283"/>
      <c r="E188" s="283"/>
      <c r="F188" s="283"/>
      <c r="G188" s="283"/>
      <c r="H188" s="283"/>
    </row>
    <row r="189" spans="3:8" ht="12.75">
      <c r="C189" s="283"/>
      <c r="D189" s="283"/>
      <c r="E189" s="283"/>
      <c r="F189" s="283"/>
      <c r="G189" s="283"/>
      <c r="H189" s="283"/>
    </row>
    <row r="190" spans="3:8" ht="12.75">
      <c r="C190" s="283"/>
      <c r="D190" s="283"/>
      <c r="E190" s="283"/>
      <c r="F190" s="283"/>
      <c r="G190" s="283"/>
      <c r="H190" s="283"/>
    </row>
    <row r="191" spans="3:8" ht="12.75">
      <c r="C191" s="283"/>
      <c r="D191" s="283"/>
      <c r="E191" s="283"/>
      <c r="F191" s="283"/>
      <c r="G191" s="283"/>
      <c r="H191" s="283"/>
    </row>
    <row r="192" spans="3:8" ht="12.75">
      <c r="C192" s="283"/>
      <c r="D192" s="283"/>
      <c r="E192" s="283"/>
      <c r="F192" s="283"/>
      <c r="G192" s="283"/>
      <c r="H192" s="283"/>
    </row>
    <row r="193" spans="3:8" ht="12.75">
      <c r="C193" s="283"/>
      <c r="D193" s="283"/>
      <c r="E193" s="283"/>
      <c r="F193" s="283"/>
      <c r="G193" s="283"/>
      <c r="H193" s="283"/>
    </row>
    <row r="194" spans="3:8" ht="12.75">
      <c r="C194" s="283"/>
      <c r="D194" s="283"/>
      <c r="E194" s="283"/>
      <c r="F194" s="283"/>
      <c r="G194" s="283"/>
      <c r="H194" s="283"/>
    </row>
    <row r="195" spans="3:8" ht="12.75">
      <c r="C195" s="283"/>
      <c r="D195" s="283"/>
      <c r="E195" s="283"/>
      <c r="F195" s="283"/>
      <c r="G195" s="283"/>
      <c r="H195" s="283"/>
    </row>
    <row r="196" spans="3:8" ht="12.75">
      <c r="C196" s="283"/>
      <c r="D196" s="283"/>
      <c r="E196" s="283"/>
      <c r="F196" s="283"/>
      <c r="G196" s="283"/>
      <c r="H196" s="283"/>
    </row>
    <row r="197" spans="3:8" ht="12.75">
      <c r="C197" s="283"/>
      <c r="D197" s="283"/>
      <c r="E197" s="283"/>
      <c r="F197" s="283"/>
      <c r="G197" s="283"/>
      <c r="H197" s="283"/>
    </row>
    <row r="198" spans="3:8" ht="12.75">
      <c r="C198" s="283"/>
      <c r="D198" s="283"/>
      <c r="E198" s="283"/>
      <c r="F198" s="283"/>
      <c r="G198" s="283"/>
      <c r="H198" s="283"/>
    </row>
    <row r="199" spans="3:8" ht="12.75">
      <c r="C199" s="283"/>
      <c r="D199" s="283"/>
      <c r="E199" s="283"/>
      <c r="F199" s="283"/>
      <c r="G199" s="283"/>
      <c r="H199" s="283"/>
    </row>
    <row r="200" spans="3:8" ht="12.75">
      <c r="C200" s="283"/>
      <c r="D200" s="283"/>
      <c r="E200" s="283"/>
      <c r="F200" s="283"/>
      <c r="G200" s="283"/>
      <c r="H200" s="283"/>
    </row>
    <row r="201" spans="3:8" ht="12.75">
      <c r="C201" s="283"/>
      <c r="D201" s="283"/>
      <c r="E201" s="283"/>
      <c r="F201" s="283"/>
      <c r="G201" s="283"/>
      <c r="H201" s="283"/>
    </row>
    <row r="202" spans="3:8" ht="12.75">
      <c r="C202" s="283"/>
      <c r="D202" s="283"/>
      <c r="E202" s="283"/>
      <c r="F202" s="283"/>
      <c r="G202" s="283"/>
      <c r="H202" s="283"/>
    </row>
    <row r="203" spans="3:8" ht="12.75">
      <c r="C203" s="283"/>
      <c r="D203" s="283"/>
      <c r="E203" s="283"/>
      <c r="F203" s="283"/>
      <c r="G203" s="283"/>
      <c r="H203" s="283"/>
    </row>
    <row r="204" spans="3:8" ht="12.75">
      <c r="C204" s="283"/>
      <c r="D204" s="283"/>
      <c r="E204" s="283"/>
      <c r="F204" s="283"/>
      <c r="G204" s="283"/>
      <c r="H204" s="283"/>
    </row>
    <row r="205" spans="3:8" ht="12.75">
      <c r="C205" s="283"/>
      <c r="D205" s="283"/>
      <c r="E205" s="283"/>
      <c r="F205" s="283"/>
      <c r="G205" s="283"/>
      <c r="H205" s="283"/>
    </row>
    <row r="206" spans="3:8" ht="12.75">
      <c r="C206" s="283"/>
      <c r="D206" s="283"/>
      <c r="E206" s="283"/>
      <c r="F206" s="283"/>
      <c r="G206" s="283"/>
      <c r="H206" s="283"/>
    </row>
    <row r="207" spans="3:8" ht="12.75">
      <c r="C207" s="283"/>
      <c r="D207" s="283"/>
      <c r="E207" s="283"/>
      <c r="F207" s="283"/>
      <c r="G207" s="283"/>
      <c r="H207" s="283"/>
    </row>
    <row r="208" spans="3:8" ht="12.75">
      <c r="C208" s="283"/>
      <c r="D208" s="283"/>
      <c r="E208" s="283"/>
      <c r="F208" s="283"/>
      <c r="G208" s="283"/>
      <c r="H208" s="283"/>
    </row>
    <row r="209" spans="3:8" ht="12.75">
      <c r="C209" s="283"/>
      <c r="D209" s="283"/>
      <c r="E209" s="283"/>
      <c r="F209" s="283"/>
      <c r="G209" s="283"/>
      <c r="H209" s="283"/>
    </row>
    <row r="210" spans="3:8" ht="12.75">
      <c r="C210" s="283"/>
      <c r="D210" s="283"/>
      <c r="E210" s="283"/>
      <c r="F210" s="283"/>
      <c r="G210" s="283"/>
      <c r="H210" s="283"/>
    </row>
    <row r="211" spans="3:8" ht="12.75">
      <c r="C211" s="283"/>
      <c r="D211" s="283"/>
      <c r="E211" s="283"/>
      <c r="F211" s="283"/>
      <c r="G211" s="283"/>
      <c r="H211" s="283"/>
    </row>
    <row r="212" spans="3:8" ht="12.75">
      <c r="C212" s="283"/>
      <c r="D212" s="283"/>
      <c r="E212" s="283"/>
      <c r="F212" s="283"/>
      <c r="G212" s="283"/>
      <c r="H212" s="283"/>
    </row>
    <row r="213" spans="3:8" ht="12.75">
      <c r="C213" s="283"/>
      <c r="D213" s="283"/>
      <c r="E213" s="283"/>
      <c r="F213" s="283"/>
      <c r="G213" s="283"/>
      <c r="H213" s="283"/>
    </row>
    <row r="214" spans="3:8" ht="12.75">
      <c r="C214" s="283"/>
      <c r="D214" s="283"/>
      <c r="E214" s="283"/>
      <c r="F214" s="283"/>
      <c r="G214" s="283"/>
      <c r="H214" s="283"/>
    </row>
    <row r="215" spans="3:8" ht="12.75">
      <c r="C215" s="283"/>
      <c r="D215" s="283"/>
      <c r="E215" s="283"/>
      <c r="F215" s="283"/>
      <c r="G215" s="283"/>
      <c r="H215" s="283"/>
    </row>
    <row r="216" spans="3:8" ht="12.75">
      <c r="C216" s="283"/>
      <c r="D216" s="283"/>
      <c r="E216" s="283"/>
      <c r="F216" s="283"/>
      <c r="G216" s="283"/>
      <c r="H216" s="283"/>
    </row>
    <row r="217" spans="3:8" ht="12.75">
      <c r="C217" s="283"/>
      <c r="D217" s="283"/>
      <c r="E217" s="283"/>
      <c r="F217" s="283"/>
      <c r="G217" s="283"/>
      <c r="H217" s="283"/>
    </row>
    <row r="218" spans="3:8" ht="12.75">
      <c r="C218" s="283"/>
      <c r="D218" s="283"/>
      <c r="E218" s="283"/>
      <c r="F218" s="283"/>
      <c r="G218" s="283"/>
      <c r="H218" s="283"/>
    </row>
    <row r="219" spans="3:8" ht="12.75">
      <c r="C219" s="283"/>
      <c r="D219" s="283"/>
      <c r="E219" s="283"/>
      <c r="F219" s="283"/>
      <c r="G219" s="283"/>
      <c r="H219" s="283"/>
    </row>
    <row r="220" spans="3:8" ht="12.75">
      <c r="C220" s="283"/>
      <c r="D220" s="283"/>
      <c r="E220" s="283"/>
      <c r="F220" s="283"/>
      <c r="G220" s="283"/>
      <c r="H220" s="283"/>
    </row>
    <row r="221" spans="3:8" ht="12.75">
      <c r="C221" s="283"/>
      <c r="D221" s="283"/>
      <c r="E221" s="283"/>
      <c r="F221" s="283"/>
      <c r="G221" s="283"/>
      <c r="H221" s="283"/>
    </row>
    <row r="222" spans="3:8" ht="12.75">
      <c r="C222" s="283"/>
      <c r="D222" s="283"/>
      <c r="E222" s="283"/>
      <c r="F222" s="283"/>
      <c r="G222" s="283"/>
      <c r="H222" s="283"/>
    </row>
    <row r="223" spans="3:8" ht="12.75">
      <c r="C223" s="283"/>
      <c r="D223" s="283"/>
      <c r="E223" s="283"/>
      <c r="F223" s="283"/>
      <c r="G223" s="283"/>
      <c r="H223" s="283"/>
    </row>
    <row r="224" spans="3:8" ht="12.75">
      <c r="C224" s="283"/>
      <c r="D224" s="283"/>
      <c r="E224" s="283"/>
      <c r="F224" s="283"/>
      <c r="G224" s="283"/>
      <c r="H224" s="283"/>
    </row>
    <row r="225" spans="3:8" ht="12.75">
      <c r="C225" s="283"/>
      <c r="D225" s="283"/>
      <c r="E225" s="283"/>
      <c r="F225" s="283"/>
      <c r="G225" s="283"/>
      <c r="H225" s="283"/>
    </row>
    <row r="226" spans="3:8" ht="12.75">
      <c r="C226" s="283"/>
      <c r="D226" s="283"/>
      <c r="E226" s="283"/>
      <c r="F226" s="283"/>
      <c r="G226" s="283"/>
      <c r="H226" s="283"/>
    </row>
    <row r="227" spans="3:8" ht="12.75">
      <c r="C227" s="283"/>
      <c r="D227" s="283"/>
      <c r="E227" s="283"/>
      <c r="F227" s="283"/>
      <c r="G227" s="283"/>
      <c r="H227" s="283"/>
    </row>
    <row r="228" spans="3:8" ht="12.75">
      <c r="C228" s="283"/>
      <c r="D228" s="283"/>
      <c r="E228" s="283"/>
      <c r="F228" s="283"/>
      <c r="G228" s="283"/>
      <c r="H228" s="283"/>
    </row>
    <row r="229" spans="3:8" ht="12.75">
      <c r="C229" s="283"/>
      <c r="D229" s="283"/>
      <c r="E229" s="283"/>
      <c r="F229" s="283"/>
      <c r="G229" s="283"/>
      <c r="H229" s="283"/>
    </row>
    <row r="230" spans="3:8" ht="12.75">
      <c r="C230" s="283"/>
      <c r="D230" s="283"/>
      <c r="E230" s="283"/>
      <c r="F230" s="283"/>
      <c r="G230" s="283"/>
      <c r="H230" s="283"/>
    </row>
    <row r="231" spans="3:8" ht="12.75">
      <c r="C231" s="283"/>
      <c r="D231" s="283"/>
      <c r="E231" s="283"/>
      <c r="F231" s="283"/>
      <c r="G231" s="283"/>
      <c r="H231" s="283"/>
    </row>
    <row r="232" spans="3:8" ht="12.75">
      <c r="C232" s="283"/>
      <c r="D232" s="283"/>
      <c r="E232" s="283"/>
      <c r="F232" s="283"/>
      <c r="G232" s="283"/>
      <c r="H232" s="283"/>
    </row>
    <row r="233" spans="3:8" ht="12.75">
      <c r="C233" s="283"/>
      <c r="D233" s="283"/>
      <c r="E233" s="283"/>
      <c r="F233" s="283"/>
      <c r="G233" s="283"/>
      <c r="H233" s="283"/>
    </row>
    <row r="234" spans="3:8" ht="12.75">
      <c r="C234" s="283"/>
      <c r="D234" s="283"/>
      <c r="E234" s="283"/>
      <c r="F234" s="283"/>
      <c r="G234" s="283"/>
      <c r="H234" s="283"/>
    </row>
    <row r="235" spans="3:8" ht="12.75">
      <c r="C235" s="283"/>
      <c r="D235" s="283"/>
      <c r="E235" s="283"/>
      <c r="F235" s="283"/>
      <c r="G235" s="283"/>
      <c r="H235" s="283"/>
    </row>
    <row r="236" spans="3:8" ht="12.75">
      <c r="C236" s="283"/>
      <c r="D236" s="283"/>
      <c r="E236" s="283"/>
      <c r="F236" s="283"/>
      <c r="G236" s="283"/>
      <c r="H236" s="283"/>
    </row>
    <row r="237" spans="3:8" ht="12.75">
      <c r="C237" s="283"/>
      <c r="D237" s="283"/>
      <c r="E237" s="283"/>
      <c r="F237" s="283"/>
      <c r="G237" s="283"/>
      <c r="H237" s="283"/>
    </row>
    <row r="238" spans="3:8" ht="12.75">
      <c r="C238" s="283"/>
      <c r="D238" s="283"/>
      <c r="E238" s="283"/>
      <c r="F238" s="283"/>
      <c r="G238" s="283"/>
      <c r="H238" s="283"/>
    </row>
    <row r="239" spans="3:8" ht="12.75">
      <c r="C239" s="283"/>
      <c r="D239" s="283"/>
      <c r="E239" s="283"/>
      <c r="F239" s="283"/>
      <c r="G239" s="283"/>
      <c r="H239" s="283"/>
    </row>
    <row r="240" spans="3:8" ht="12.75">
      <c r="C240" s="283"/>
      <c r="D240" s="283"/>
      <c r="E240" s="283"/>
      <c r="F240" s="283"/>
      <c r="G240" s="283"/>
      <c r="H240" s="283"/>
    </row>
  </sheetData>
  <mergeCells count="36">
    <mergeCell ref="B1:C2"/>
    <mergeCell ref="A6:H6"/>
    <mergeCell ref="A8:A9"/>
    <mergeCell ref="B8:B9"/>
    <mergeCell ref="C8:C9"/>
    <mergeCell ref="D8:H8"/>
    <mergeCell ref="A10:H10"/>
    <mergeCell ref="A11:A14"/>
    <mergeCell ref="A18:H18"/>
    <mergeCell ref="A19:A23"/>
    <mergeCell ref="A25:A29"/>
    <mergeCell ref="A31:A32"/>
    <mergeCell ref="B31:B32"/>
    <mergeCell ref="C31:C32"/>
    <mergeCell ref="D31:H31"/>
    <mergeCell ref="A33:H33"/>
    <mergeCell ref="A34:A35"/>
    <mergeCell ref="A37:H37"/>
    <mergeCell ref="A38:A40"/>
    <mergeCell ref="A42:A43"/>
    <mergeCell ref="A52:A53"/>
    <mergeCell ref="B52:B53"/>
    <mergeCell ref="C52:C53"/>
    <mergeCell ref="D52:H52"/>
    <mergeCell ref="A54:H54"/>
    <mergeCell ref="A55:A58"/>
    <mergeCell ref="A60:A63"/>
    <mergeCell ref="A66:A67"/>
    <mergeCell ref="B66:B67"/>
    <mergeCell ref="C66:C67"/>
    <mergeCell ref="A74:A76"/>
    <mergeCell ref="A78:A79"/>
    <mergeCell ref="D66:H66"/>
    <mergeCell ref="A68:H68"/>
    <mergeCell ref="A69:A71"/>
    <mergeCell ref="A73:H73"/>
  </mergeCells>
  <printOptions/>
  <pageMargins left="0.1968503937007874" right="0.1968503937007874" top="0.3937007874015748" bottom="0.3937007874015748" header="0.5118110236220472" footer="0.5118110236220472"/>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2009-01-05T09:48:23Z</cp:lastPrinted>
  <dcterms:created xsi:type="dcterms:W3CDTF">2008-12-22T13:49:29Z</dcterms:created>
  <dcterms:modified xsi:type="dcterms:W3CDTF">2009-01-05T09:48:46Z</dcterms:modified>
  <cp:category/>
  <cp:version/>
  <cp:contentType/>
  <cp:contentStatus/>
</cp:coreProperties>
</file>