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9570" windowHeight="4635" tabRatio="975" firstSheet="4" activeTab="11"/>
  </bookViews>
  <sheets>
    <sheet name="załącznik Nr 1" sheetId="1" r:id="rId1"/>
    <sheet name="załącznik nr 2" sheetId="2" r:id="rId2"/>
    <sheet name="załacznik nr 3" sheetId="3" r:id="rId3"/>
    <sheet name="załącznik nr 4" sheetId="4" r:id="rId4"/>
    <sheet name="załącznik nr 5" sheetId="5" r:id="rId5"/>
    <sheet name="załacznik nr 6" sheetId="6" r:id="rId6"/>
    <sheet name="załacznik nr 7" sheetId="7" r:id="rId7"/>
    <sheet name="załącznik 8" sheetId="8" r:id="rId8"/>
    <sheet name="załącznik nr 9" sheetId="9" r:id="rId9"/>
    <sheet name="załącznik nr 10" sheetId="10" r:id="rId10"/>
    <sheet name="załącznik nr 11" sheetId="11" r:id="rId11"/>
    <sheet name="załacznik nr 12" sheetId="12" r:id="rId12"/>
    <sheet name="Arkusz2" sheetId="13" r:id="rId13"/>
  </sheets>
  <externalReferences>
    <externalReference r:id="rId16"/>
  </externalReferences>
  <definedNames>
    <definedName name="_xlnm.Print_Titles" localSheetId="2">'załacznik nr 3'!$3:$9</definedName>
    <definedName name="_xlnm.Print_Titles" localSheetId="5">'załacznik nr 6'!$5:$5</definedName>
    <definedName name="_xlnm.Print_Titles" localSheetId="9">'załącznik nr 10'!$4:$4</definedName>
    <definedName name="_xlnm.Print_Titles" localSheetId="1">'załącznik nr 2'!$5:$7</definedName>
  </definedNames>
  <calcPr fullCalcOnLoad="1"/>
</workbook>
</file>

<file path=xl/sharedStrings.xml><?xml version="1.0" encoding="utf-8"?>
<sst xmlns="http://schemas.openxmlformats.org/spreadsheetml/2006/main" count="5325" uniqueCount="996">
  <si>
    <t>651 500,00</t>
  </si>
  <si>
    <t>638 500,00</t>
  </si>
  <si>
    <t>8 500,00</t>
  </si>
  <si>
    <t>290 000,00</t>
  </si>
  <si>
    <t>534 366,00</t>
  </si>
  <si>
    <t>483 316,00</t>
  </si>
  <si>
    <t>152 276,00</t>
  </si>
  <si>
    <t>122 276,00</t>
  </si>
  <si>
    <t>331 040,00</t>
  </si>
  <si>
    <t>51 050,00</t>
  </si>
  <si>
    <t>32 689,00</t>
  </si>
  <si>
    <t>2 689,00</t>
  </si>
  <si>
    <t>170 637,00</t>
  </si>
  <si>
    <t>119 587,00</t>
  </si>
  <si>
    <t>40 882,00</t>
  </si>
  <si>
    <t>68 990,00</t>
  </si>
  <si>
    <t>9 715,00</t>
  </si>
  <si>
    <t>27 292,00</t>
  </si>
  <si>
    <t>23 758,00</t>
  </si>
  <si>
    <t>308 040,00</t>
  </si>
  <si>
    <t>249 847,00</t>
  </si>
  <si>
    <t>234 397,00</t>
  </si>
  <si>
    <t>49 397,00</t>
  </si>
  <si>
    <t>39 397,00</t>
  </si>
  <si>
    <t>15 450,00</t>
  </si>
  <si>
    <t>92601</t>
  </si>
  <si>
    <t>Obiekty sportowe</t>
  </si>
  <si>
    <t>235 847,00</t>
  </si>
  <si>
    <t>220 397,00</t>
  </si>
  <si>
    <t>35 397,00</t>
  </si>
  <si>
    <t>21 897,00</t>
  </si>
  <si>
    <t>1 671 860,00</t>
  </si>
  <si>
    <t>4 423 380,00</t>
  </si>
  <si>
    <t>Remont, budowa i rozbudowa pomieszczeń przynależnych do świetlicy z zapleczem kuchennym oraz adaptacja toalety w budynku przy świetlicy</t>
  </si>
  <si>
    <t>Remont sali gimnastycznej przy Szkole Podstawowej w Niedźwiedzicach</t>
  </si>
  <si>
    <t>Wykonanie zadaszenia wejścia oraz ułożenie kostki brukowej przed wejściem do świetlicy</t>
  </si>
  <si>
    <t>Zakup samojezdnej kosiarki</t>
  </si>
  <si>
    <t>zakup sprzętu do nawadniania boiska</t>
  </si>
  <si>
    <t>Wyposażenie placu zabaw i boiska</t>
  </si>
  <si>
    <t>Świadczenia rodzinne oraz składki na ubezp.em.rent.z ubezp. Społ.</t>
  </si>
  <si>
    <t>Składki na ubezpieczenie zdrowotne</t>
  </si>
  <si>
    <t>O G Ó Ł E M:</t>
  </si>
  <si>
    <t>Załącznik Nr 5</t>
  </si>
  <si>
    <t>ZESTAWIENIE DOCHODÓW I WYDATKÓW</t>
  </si>
  <si>
    <t>Treść</t>
  </si>
  <si>
    <t>Projekt planu</t>
  </si>
  <si>
    <r>
      <t>DOCHODY</t>
    </r>
    <r>
      <rPr>
        <sz val="12"/>
        <rFont val="Arial"/>
        <family val="0"/>
      </rPr>
      <t xml:space="preserve">  ogółem:</t>
    </r>
  </si>
  <si>
    <r>
      <t>DOCHODY</t>
    </r>
    <r>
      <rPr>
        <sz val="10"/>
        <rFont val="Arial"/>
        <family val="0"/>
      </rPr>
      <t xml:space="preserve">  ogółem:</t>
    </r>
  </si>
  <si>
    <t>w tym:</t>
  </si>
  <si>
    <t>wpływy z tytułu opłat za udzielenie zezwolenia na sprzedaż napojów alkoholowych</t>
  </si>
  <si>
    <r>
      <t>WYDATKI</t>
    </r>
    <r>
      <rPr>
        <sz val="12"/>
        <rFont val="Arial"/>
        <family val="2"/>
      </rPr>
      <t xml:space="preserve"> ogółem</t>
    </r>
  </si>
  <si>
    <r>
      <t xml:space="preserve">WYDATKI </t>
    </r>
    <r>
      <rPr>
        <sz val="10"/>
        <rFont val="Arial"/>
        <family val="2"/>
      </rPr>
      <t>na przeciwdziałanie narkomanii</t>
    </r>
  </si>
  <si>
    <t>KOORDYNACJA I NADZOROWANIE PROBLEMATYKI NARKOMANII</t>
  </si>
  <si>
    <t>1/ Materiały na zajęcia profilaktyczno - środowiskowe oraz na spotkania z dziećmi.</t>
  </si>
  <si>
    <t>2/ Pozostałe (programy profilaktyczno -wychowawcze w szkołach, prowadzenie zajęć edukacyjno -warsztatowych itp.)</t>
  </si>
  <si>
    <t>3/ podróże służbowe</t>
  </si>
  <si>
    <r>
      <t xml:space="preserve">WYDATKI </t>
    </r>
    <r>
      <rPr>
        <sz val="10"/>
        <rFont val="Arial"/>
        <family val="0"/>
      </rPr>
      <t xml:space="preserve">  na przeciwdziałanie alkoholizmowi</t>
    </r>
  </si>
  <si>
    <t>KOORDYNACJA I NADZOROWANIE PROBLEMATYKI ALKOHOLOWEJ</t>
  </si>
  <si>
    <t>1/ Działalność Gminnej Komisji Rozwiązywania Problemów Alkoholowych</t>
  </si>
  <si>
    <t>2/ Świetlice socjoterapeutyczne</t>
  </si>
  <si>
    <t>3/ Punkt informacyjno-konsultacyjny</t>
  </si>
  <si>
    <t>5/ Koszty postępowania sądowego i prokuratorskiego oraz podróże służbowe</t>
  </si>
  <si>
    <t>POMOC RODZINOM DOTKNIĘTYM PROBLEMEM ALKOHOLOWYM</t>
  </si>
  <si>
    <t>Dofinansowanie do wypoczynku dla dzieci z uwzględnieniem programu zajęć profilaktycznych w zakresie problemów alkoholowych</t>
  </si>
  <si>
    <t>WSPOMAGANIE INSTYTUCJI, STOWARZYSZEŃ SŁUŻĄCYCH ROZWIĄZYWANIU PROBLEMÓW ALKOHOLOWYCH</t>
  </si>
  <si>
    <t>opłata eksploatacyjna</t>
  </si>
  <si>
    <t>wpływy z tytułu odpłatnego nabycia prawa własności</t>
  </si>
  <si>
    <t>Załącznik nr 7</t>
  </si>
  <si>
    <t xml:space="preserve">DLA GMINNEGO ZAKŁADU GOSPODARKI KOMUNALNEJ I MIESZKANIOWEJ W CHOJNOWIE </t>
  </si>
  <si>
    <t>CEL</t>
  </si>
  <si>
    <t>DOPŁATA DO SIECI KANALIZACYJNEJ</t>
  </si>
  <si>
    <t xml:space="preserve">DOTACJA PRZEDMIOTOWA  </t>
  </si>
  <si>
    <t>PRZYCHODY</t>
  </si>
  <si>
    <t>Gospodarka komunalna i ochrona środowiska</t>
  </si>
  <si>
    <t>Oświata i wychowanie</t>
  </si>
  <si>
    <t>Zakup materiałów i wyposażenia</t>
  </si>
  <si>
    <t xml:space="preserve">DOCHODY Z ZAKRESU ADMINISTRACJI RZĄDOWEJ </t>
  </si>
  <si>
    <r>
      <t>85212</t>
    </r>
    <r>
      <rPr>
        <sz val="10"/>
        <rFont val="Arial"/>
        <family val="0"/>
      </rPr>
      <t xml:space="preserve"> Pomoc społeczna    § 0970</t>
    </r>
  </si>
  <si>
    <t>85216</t>
  </si>
  <si>
    <t>Paragraf</t>
  </si>
  <si>
    <t>bieżące</t>
  </si>
  <si>
    <t>majątkowe</t>
  </si>
  <si>
    <t>Rolnictwo i łowiectwo</t>
  </si>
  <si>
    <t>Wpływy z różnych dochodów</t>
  </si>
  <si>
    <t>Wpłaty z tytułu odpłatnego nabycia prawa własności oraz prawa użytkowania wieczystego nieruchomości</t>
  </si>
  <si>
    <t>Transport i łączność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</si>
  <si>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</si>
  <si>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</si>
  <si>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</si>
  <si>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</si>
  <si>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</si>
  <si>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</si>
  <si>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</si>
  <si>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</si>
  <si>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</si>
  <si>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</si>
  <si>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</si>
  <si>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</si>
  <si>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12 000,00</t>
  </si>
  <si>
    <t>Infrastruktura telekomunikacyjna</t>
  </si>
  <si>
    <t>Dotacje celowe przekazane do samorządu województwa na inwestycje i zakupy inwestycyjne realizowane na podstawie porozumień (umów) między jednostkami samorządu terytorialnego</t>
  </si>
  <si>
    <t>22 000,00</t>
  </si>
  <si>
    <t>32 500,00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</si>
  <si>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</si>
  <si>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</si>
  <si>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4500</t>
  </si>
  <si>
    <t>Pozostałe podatki na rzecz budżetów jednostek samorządu terytorialnego</t>
  </si>
  <si>
    <t>16 500,00</t>
  </si>
  <si>
    <t>Obrona narodowa</t>
  </si>
  <si>
    <t>75212</t>
  </si>
  <si>
    <t>Pozostałe wydatki obronne</t>
  </si>
  <si>
    <t>14 000,00</t>
  </si>
  <si>
    <t>80104</t>
  </si>
  <si>
    <t xml:space="preserve">Przedszkola </t>
  </si>
  <si>
    <t>340 000,00</t>
  </si>
  <si>
    <t>85195</t>
  </si>
  <si>
    <t>81 700,00</t>
  </si>
  <si>
    <t>85415</t>
  </si>
  <si>
    <t>Pomoc materialna dla uczniów</t>
  </si>
  <si>
    <t>3240</t>
  </si>
  <si>
    <t>Stypendia dla uczniów</t>
  </si>
  <si>
    <t>118 000,00</t>
  </si>
  <si>
    <t>185 000,00</t>
  </si>
  <si>
    <t>13 000,00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</si>
  <si>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</si>
  <si>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</si>
  <si>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</si>
  <si>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</si>
  <si>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Podatek od środków transportowych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</si>
  <si>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</si>
  <si>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</si>
  <si>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</si>
  <si>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</si>
  <si>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</si>
  <si>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</si>
  <si>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</si>
  <si>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</si>
  <si>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Podatek dochodowy od osób fizycznych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</si>
  <si>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</si>
  <si>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</si>
  <si>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</si>
  <si>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</si>
  <si>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Pomoc społeczna</t>
  </si>
  <si>
    <t>Świadczenia rodzinne, świadczenia z funduszu alimentacyjneego oraz składki na ubezpieczenia emerytalne i rentowe z ubezpieczenia społecznego</t>
  </si>
  <si>
    <t>Wymiana okien w sali świetlicy wiejskiej</t>
  </si>
  <si>
    <t>Remont świetlicy</t>
  </si>
  <si>
    <t>Zakup wyposażenia placu zabaw</t>
  </si>
  <si>
    <t>Zakup pojemników do selektywnej zbiórki odpadów</t>
  </si>
  <si>
    <t>Kolonia Kołłątaja</t>
  </si>
  <si>
    <t>Remont remizy strażackiej</t>
  </si>
  <si>
    <t>Zakup kruszywa na remonty dróg</t>
  </si>
  <si>
    <t>Składki na ubezpieczenie zdrowotne opłacane za osoby pobierajace niektóre świadczenia z pomocy społecznej, niektóre świadczenia rodzinne oraz za osoby uczestniczące w zajęciach w centrum integracji społecznej.</t>
  </si>
  <si>
    <t>Dotacje celowe otrzymane z budżetu państwa na realizację własnych zadań bieżących gmin (związków gmin)</t>
  </si>
  <si>
    <t>Zasiłki stałe</t>
  </si>
  <si>
    <t>Ośrodki pomocy społecznej</t>
  </si>
  <si>
    <t>Edukacyjna opieka wychowawcza</t>
  </si>
  <si>
    <t>Kolonie i obozy oraz inne formy wypoczynku dzieci i młodzieży szkolnej, a także szkolenia młodzieży</t>
  </si>
  <si>
    <t>wpływy z różnych opłat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</si>
  <si>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</si>
  <si>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</si>
  <si>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</si>
  <si>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</si>
  <si>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</si>
  <si>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</si>
  <si>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</si>
  <si>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</si>
  <si>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92109</t>
  </si>
  <si>
    <t>Biskupin</t>
  </si>
  <si>
    <t>Zakup wyposażenia do świetlicy</t>
  </si>
  <si>
    <t>Budziwojów</t>
  </si>
  <si>
    <t>Czernikowice</t>
  </si>
  <si>
    <t>Remont świetlicy wiejskiej</t>
  </si>
  <si>
    <t>Dobroszów</t>
  </si>
  <si>
    <t xml:space="preserve">Goliszów </t>
  </si>
  <si>
    <t>Zakup tłucznia na drogi</t>
  </si>
  <si>
    <t>Gołaczów</t>
  </si>
  <si>
    <t>Gołocin Pawlikowice</t>
  </si>
  <si>
    <t>Groble</t>
  </si>
  <si>
    <t>Jaroszówka</t>
  </si>
  <si>
    <t>Zakup kamienia na drogi gruntowe</t>
  </si>
  <si>
    <t>Jerzmanowice</t>
  </si>
  <si>
    <t>Konradówka Piotrowice</t>
  </si>
  <si>
    <t>Montaż dodatkowych lamp oświetleniowych</t>
  </si>
  <si>
    <t xml:space="preserve">Krzywa </t>
  </si>
  <si>
    <t>Michów</t>
  </si>
  <si>
    <r>
      <t>Dotacje celowe otrzymane z funduszy celowych</t>
    </r>
    <r>
      <rPr>
        <sz val="10"/>
        <rFont val="Arial CE"/>
        <family val="0"/>
      </rPr>
      <t xml:space="preserve"> na finansowanie lub dofinansowanie kosztów realizacji inwestycji i zakupów inwestycyjnych jednostek sektora finansów publicznych. </t>
    </r>
  </si>
  <si>
    <t>11.</t>
  </si>
  <si>
    <t>Budowa sieci kanalizacji sanitarnej dla wsi Zamienice kolonia i Rokitki kolonia Brzozy</t>
  </si>
  <si>
    <t>Zakup gruntów pod drogi gminne</t>
  </si>
  <si>
    <t>60053</t>
  </si>
  <si>
    <t>6630</t>
  </si>
  <si>
    <t>Zakup kosiarki</t>
  </si>
  <si>
    <t>Uzupełnienie wyposażenia świetlicy wiejskiej</t>
  </si>
  <si>
    <t xml:space="preserve">Wyposażenie placu zabaw </t>
  </si>
  <si>
    <t>Nazwa inwestycji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</si>
  <si>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</si>
  <si>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</si>
  <si>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</si>
  <si>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</si>
  <si>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</si>
  <si>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Zakup  gruntów  ANR</t>
  </si>
  <si>
    <t>90095</t>
  </si>
  <si>
    <t>752</t>
  </si>
  <si>
    <t>90019</t>
  </si>
  <si>
    <t>Wpływy i wydatki związane z gromadzeniem środków z opłat i kar za korzystanie ze środowiska</t>
  </si>
  <si>
    <t>§ 626</t>
  </si>
  <si>
    <t>§ 236</t>
  </si>
  <si>
    <t>§ 203</t>
  </si>
  <si>
    <t>§ 201</t>
  </si>
  <si>
    <t>§ 292</t>
  </si>
  <si>
    <t>§  047 075  083 097</t>
  </si>
  <si>
    <t>§ 048</t>
  </si>
  <si>
    <t>§ 002</t>
  </si>
  <si>
    <t>§ 001</t>
  </si>
  <si>
    <t>§ 031</t>
  </si>
  <si>
    <t>§ 032</t>
  </si>
  <si>
    <t>§ 033</t>
  </si>
  <si>
    <t>§ 034</t>
  </si>
  <si>
    <t>§ 036</t>
  </si>
  <si>
    <t>§ 037</t>
  </si>
  <si>
    <t>§ 041</t>
  </si>
  <si>
    <t>§ 046</t>
  </si>
  <si>
    <t>§ 049</t>
  </si>
  <si>
    <t>§ 050</t>
  </si>
  <si>
    <t>§ 069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</si>
  <si>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</si>
  <si>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</si>
  <si>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</si>
  <si>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</si>
  <si>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</si>
  <si>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</si>
  <si>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</si>
  <si>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</si>
  <si>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</si>
  <si>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</si>
  <si>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</si>
  <si>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</si>
  <si>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</si>
  <si>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</si>
  <si>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</si>
  <si>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</si>
  <si>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</si>
  <si>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</si>
  <si>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</si>
  <si>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</si>
  <si>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</si>
  <si>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</si>
  <si>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</si>
  <si>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</si>
  <si>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</si>
  <si>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</si>
  <si>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</si>
  <si>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</si>
  <si>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</si>
  <si>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</si>
  <si>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</si>
  <si>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</si>
  <si>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</si>
  <si>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</si>
  <si>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</si>
  <si>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0,00</t>
  </si>
  <si>
    <t>01008</t>
  </si>
  <si>
    <t>Melioracje wodne</t>
  </si>
  <si>
    <t>5 000,00</t>
  </si>
  <si>
    <t>4 000,00</t>
  </si>
  <si>
    <t>1 000,00</t>
  </si>
  <si>
    <t>Zakup usług remontowych</t>
  </si>
  <si>
    <t>4520</t>
  </si>
  <si>
    <t>Opłaty na rzecz budżetów jednostek samorządu terytorialnego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</si>
  <si>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</si>
  <si>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</si>
  <si>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</si>
  <si>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</si>
  <si>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</si>
  <si>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8 000,00</t>
  </si>
  <si>
    <t>200 000,00</t>
  </si>
  <si>
    <t>70001</t>
  </si>
  <si>
    <t>Zakłady gospodarki mieszkaniowej</t>
  </si>
  <si>
    <t>2650</t>
  </si>
  <si>
    <t>Wydatki na zakupy inwestycyjne jednostek budżetowych</t>
  </si>
  <si>
    <t>3020</t>
  </si>
  <si>
    <t>4010</t>
  </si>
  <si>
    <t>4110</t>
  </si>
  <si>
    <t>4120</t>
  </si>
  <si>
    <t>4280</t>
  </si>
  <si>
    <t>2 000,00</t>
  </si>
  <si>
    <t>4410</t>
  </si>
  <si>
    <t>1 500,00</t>
  </si>
  <si>
    <t>4440</t>
  </si>
  <si>
    <t>20 000,00</t>
  </si>
  <si>
    <t>710</t>
  </si>
  <si>
    <t>Działalność usługowa</t>
  </si>
  <si>
    <t>71004</t>
  </si>
  <si>
    <t>Plany zagospodarowania przestrzennego</t>
  </si>
  <si>
    <t>4170</t>
  </si>
  <si>
    <t>15 000,00</t>
  </si>
  <si>
    <t>75009</t>
  </si>
  <si>
    <t>Urzędy skarbowe</t>
  </si>
  <si>
    <t>10 000,00</t>
  </si>
  <si>
    <t>4430</t>
  </si>
  <si>
    <t>75022</t>
  </si>
  <si>
    <t>Rady gmin (miast i miast na prawach powiatu)</t>
  </si>
  <si>
    <t>3030</t>
  </si>
  <si>
    <t xml:space="preserve">Różne wydatki na rzecz osób fizycznych </t>
  </si>
  <si>
    <t>400,00</t>
  </si>
  <si>
    <t>3 000,00</t>
  </si>
  <si>
    <t>4040</t>
  </si>
  <si>
    <t>500,00</t>
  </si>
  <si>
    <t>2 500,00</t>
  </si>
  <si>
    <t>4350</t>
  </si>
  <si>
    <t>4360</t>
  </si>
  <si>
    <t>5 500,00</t>
  </si>
  <si>
    <t>4370</t>
  </si>
  <si>
    <t>23 000,00</t>
  </si>
  <si>
    <t>25 000,00</t>
  </si>
  <si>
    <t>4480</t>
  </si>
  <si>
    <t>4530</t>
  </si>
  <si>
    <t>Podatek od towarów i usług (VAT).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</si>
  <si>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</si>
  <si>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</si>
  <si>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</si>
  <si>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</si>
  <si>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6 000,00</t>
  </si>
  <si>
    <t>75095</t>
  </si>
  <si>
    <t>4100</t>
  </si>
  <si>
    <t>Wynagrodzenia agencyjno-prowizyjne</t>
  </si>
  <si>
    <t>75403</t>
  </si>
  <si>
    <t>Jednostki terenowe Policji</t>
  </si>
  <si>
    <t>Ochotnicze straże pożarne</t>
  </si>
  <si>
    <t>12 500,00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</si>
  <si>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</si>
  <si>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</si>
  <si>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</si>
  <si>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</si>
  <si>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</si>
  <si>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</si>
  <si>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4610</t>
  </si>
  <si>
    <t>Koszty postępowania sądowego i prokuratorskiego</t>
  </si>
  <si>
    <t>75818</t>
  </si>
  <si>
    <t>Rezerwy ogólne i celowe</t>
  </si>
  <si>
    <t>4810</t>
  </si>
  <si>
    <t>Rezerwy</t>
  </si>
  <si>
    <t>4240</t>
  </si>
  <si>
    <t>Zakup pomocy naukowych, dydaktycznych i książek</t>
  </si>
  <si>
    <t>1 050,00</t>
  </si>
  <si>
    <t>80103</t>
  </si>
  <si>
    <t>Oddziały przedszkolne w szkołach podstawowych</t>
  </si>
  <si>
    <t>80110</t>
  </si>
  <si>
    <t>Gimnazja</t>
  </si>
  <si>
    <t>2310</t>
  </si>
  <si>
    <t>Dotacje celowe przekazane gminie na zadania bieżące realizowane na podstawie porozumień (umów) między jednostkami samorządu terytorialnego</t>
  </si>
  <si>
    <t>80113</t>
  </si>
  <si>
    <t>Wartość szacunkowa</t>
  </si>
  <si>
    <t>Dowożenie uczniów do szkół</t>
  </si>
  <si>
    <t>80195</t>
  </si>
  <si>
    <t>Ochrona zdrowia</t>
  </si>
  <si>
    <t>Lecznictwo ambulatoryjne</t>
  </si>
  <si>
    <t>85153</t>
  </si>
  <si>
    <t>Zwalczanie narkomanii</t>
  </si>
  <si>
    <t>600,00</t>
  </si>
  <si>
    <t>200,00</t>
  </si>
  <si>
    <t>85154</t>
  </si>
  <si>
    <t>Przeciwdziałanie alkoholizmowi</t>
  </si>
  <si>
    <t>3 700,00</t>
  </si>
  <si>
    <t>300,00</t>
  </si>
  <si>
    <t>1 080,00</t>
  </si>
  <si>
    <t>85202</t>
  </si>
  <si>
    <t>Domy pomocy społecznej</t>
  </si>
  <si>
    <t>3110</t>
  </si>
  <si>
    <t>Świadczenia społeczne</t>
  </si>
  <si>
    <t>1 700,00</t>
  </si>
  <si>
    <t>4130</t>
  </si>
  <si>
    <t>85215</t>
  </si>
  <si>
    <t>Dodatki mieszkaniowe</t>
  </si>
  <si>
    <t>85295</t>
  </si>
  <si>
    <t>9 000,00</t>
  </si>
  <si>
    <t>90003</t>
  </si>
  <si>
    <t>Oczyszczanie miast i wsi</t>
  </si>
  <si>
    <t>Oświetlenie ulic, placów i dróg</t>
  </si>
  <si>
    <t>90078</t>
  </si>
  <si>
    <t>Usuwanie skutków klęsk żywiołowych</t>
  </si>
  <si>
    <t>80 000,00</t>
  </si>
  <si>
    <t>Kultura i ochrona dziedzictwa narodowego</t>
  </si>
  <si>
    <t>Filharmonie, orkiestry, chóry i kapele</t>
  </si>
  <si>
    <t>Domy i ośrodki kultury, świetlice i kluby</t>
  </si>
  <si>
    <t>2480</t>
  </si>
  <si>
    <t>Dotacja podmiotowa z budżetu dla samorządowej instytucji kultury</t>
  </si>
  <si>
    <t>Biblioteki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</si>
  <si>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</si>
  <si>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</si>
  <si>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</si>
  <si>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</si>
  <si>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2830</t>
  </si>
  <si>
    <t>Dotacja celowa z budżetu na finansowanie lub dofinansowanie zadań zleconych do realizacji pozostałym jednostkom nie zaliczanym do sektora finansów publicznych</t>
  </si>
  <si>
    <t>Wydatki razem:</t>
  </si>
  <si>
    <t>plan</t>
  </si>
  <si>
    <t>paragraf</t>
  </si>
  <si>
    <t>nazwa</t>
  </si>
  <si>
    <t>Dotacje na zadania bieżące</t>
  </si>
  <si>
    <t>dla Gminnego Zakładu Budżetowego GZKiM w Chojnowie (wg. ustalonej stawki dopłat do kanalizacji)</t>
  </si>
  <si>
    <t>dla Gminnej Biblioteki Publicznej w Chojnowie z/s w Krzywej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</si>
  <si>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</si>
  <si>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</si>
  <si>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>dla Gminy Miejskiej Chojnów na partycypowanie w kosztach prowadzenia Gminazjum nr 1 i 2 w Chojnowie na podstawie zawartego porozumienia</t>
  </si>
  <si>
    <t>Dotacje na dofinansowanie zadań inwestycyjnych</t>
  </si>
  <si>
    <t>Dotacje dla jednostek sektora finansów publicznych:</t>
  </si>
  <si>
    <t>Dotacje dla jednostek spoza sektora finansów publicznych:</t>
  </si>
  <si>
    <t xml:space="preserve">Dotacje podmiotowe </t>
  </si>
  <si>
    <t xml:space="preserve">Dotacje przedmiotowe </t>
  </si>
  <si>
    <t xml:space="preserve">Dotacje celowe </t>
  </si>
  <si>
    <t>Niedźwiedzice</t>
  </si>
  <si>
    <t>Okmiany</t>
  </si>
  <si>
    <t>Doposażenie zaplecza kuchennego w świetlicy</t>
  </si>
  <si>
    <t>Osetnica</t>
  </si>
  <si>
    <t>Rokitki</t>
  </si>
  <si>
    <t>Stary Łom</t>
  </si>
  <si>
    <t>Strupice</t>
  </si>
  <si>
    <t>Witków</t>
  </si>
  <si>
    <t>Zamienice</t>
  </si>
  <si>
    <t>Dział</t>
  </si>
  <si>
    <t>Rozdział</t>
  </si>
  <si>
    <t>§</t>
  </si>
  <si>
    <t>Środki własne</t>
  </si>
  <si>
    <t>010</t>
  </si>
  <si>
    <t>01010</t>
  </si>
  <si>
    <t>6050</t>
  </si>
  <si>
    <t>6060</t>
  </si>
  <si>
    <t>600</t>
  </si>
  <si>
    <t>60016</t>
  </si>
  <si>
    <t>700</t>
  </si>
  <si>
    <t>70005</t>
  </si>
  <si>
    <t>70095</t>
  </si>
  <si>
    <t>750</t>
  </si>
  <si>
    <t>75023</t>
  </si>
  <si>
    <t>754</t>
  </si>
  <si>
    <t>75412</t>
  </si>
  <si>
    <t>801</t>
  </si>
  <si>
    <t>80101</t>
  </si>
  <si>
    <t>900</t>
  </si>
  <si>
    <t>921</t>
  </si>
  <si>
    <t>92116</t>
  </si>
  <si>
    <t>926</t>
  </si>
  <si>
    <t>92695</t>
  </si>
  <si>
    <t>RAZEM</t>
  </si>
  <si>
    <t>*</t>
  </si>
  <si>
    <t>Załącznik nr 9</t>
  </si>
  <si>
    <t>LP</t>
  </si>
  <si>
    <t>TREŚĆ</t>
  </si>
  <si>
    <t>KWOTA</t>
  </si>
  <si>
    <t>1.</t>
  </si>
  <si>
    <t>WYNAGRODZENIA I POCHODNE</t>
  </si>
  <si>
    <t>2.</t>
  </si>
  <si>
    <t>ZAKUP MATERIAŁÓW I WYPOSAŻENIA</t>
  </si>
  <si>
    <t>3.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</si>
  <si>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</si>
  <si>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</si>
  <si>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</si>
  <si>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</si>
  <si>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</si>
  <si>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</si>
  <si>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</si>
  <si>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</si>
  <si>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</si>
  <si>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</si>
  <si>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</si>
  <si>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</si>
  <si>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</si>
  <si>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</si>
  <si>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</si>
  <si>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</si>
  <si>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</si>
  <si>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</si>
  <si>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</si>
  <si>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</si>
  <si>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</si>
  <si>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</si>
  <si>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</si>
  <si>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</si>
  <si>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</si>
  <si>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</si>
  <si>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</si>
  <si>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</si>
  <si>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</si>
  <si>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</si>
  <si>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</si>
  <si>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</si>
  <si>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</si>
  <si>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</si>
  <si>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</si>
  <si>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</si>
  <si>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</si>
  <si>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</si>
  <si>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</si>
  <si>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</si>
  <si>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</si>
  <si>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</si>
  <si>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</si>
  <si>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</si>
  <si>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</si>
  <si>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</si>
  <si>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</si>
  <si>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</si>
  <si>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</si>
  <si>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</si>
  <si>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</si>
  <si>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</si>
  <si>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</si>
  <si>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</si>
  <si>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Podatek dochodowy od osób prawnych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</si>
  <si>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</si>
  <si>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</si>
  <si>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</si>
  <si>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</si>
  <si>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</si>
  <si>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</si>
  <si>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</si>
  <si>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</si>
  <si>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Pozostałe wydatki (stanowiące koszty)</t>
  </si>
  <si>
    <t>Stan środków na koniec roku</t>
  </si>
  <si>
    <t>Infrastruktura wodociągowa i sanitacyjna wsi</t>
  </si>
  <si>
    <t>0970</t>
  </si>
  <si>
    <t>6260</t>
  </si>
  <si>
    <t>01095</t>
  </si>
  <si>
    <t>0770</t>
  </si>
  <si>
    <t>Drogi publiczne gminne</t>
  </si>
  <si>
    <t>0690</t>
  </si>
  <si>
    <t>Wpływy z różnych opłat</t>
  </si>
  <si>
    <t>Gospodarka gruntami i nieruchomościami</t>
  </si>
  <si>
    <t>0470</t>
  </si>
  <si>
    <t>Pozostała działalność</t>
  </si>
  <si>
    <t>0750</t>
  </si>
  <si>
    <t>75011</t>
  </si>
  <si>
    <t>2010</t>
  </si>
  <si>
    <t>2360</t>
  </si>
  <si>
    <t>0830</t>
  </si>
  <si>
    <t>751</t>
  </si>
  <si>
    <t>75101</t>
  </si>
  <si>
    <t>75414</t>
  </si>
  <si>
    <t>756</t>
  </si>
  <si>
    <t>75615</t>
  </si>
  <si>
    <t>0310</t>
  </si>
  <si>
    <t>0320</t>
  </si>
  <si>
    <t>0330</t>
  </si>
  <si>
    <t>0340</t>
  </si>
  <si>
    <t>0500</t>
  </si>
  <si>
    <t>75616</t>
  </si>
  <si>
    <t>0360</t>
  </si>
  <si>
    <t>Podatek od spadków i darowizn</t>
  </si>
  <si>
    <t>0370</t>
  </si>
  <si>
    <t>Opłata od posiadania psów</t>
  </si>
  <si>
    <t>0410</t>
  </si>
  <si>
    <t>0460</t>
  </si>
  <si>
    <t>0480</t>
  </si>
  <si>
    <t>Wpływy z opłat za zezwolenia na sprzedaż alkoholu</t>
  </si>
  <si>
    <t>0490</t>
  </si>
  <si>
    <t>0010</t>
  </si>
  <si>
    <t>0020</t>
  </si>
  <si>
    <t>758</t>
  </si>
  <si>
    <t>75801</t>
  </si>
  <si>
    <t>2920</t>
  </si>
  <si>
    <t>75807</t>
  </si>
  <si>
    <t>75814</t>
  </si>
  <si>
    <t>75831</t>
  </si>
  <si>
    <t>Część równoważąca subwencji ogólnej dla gmin</t>
  </si>
  <si>
    <t>2030</t>
  </si>
  <si>
    <t>852</t>
  </si>
  <si>
    <t>85212</t>
  </si>
  <si>
    <t>85213</t>
  </si>
  <si>
    <t>85214</t>
  </si>
  <si>
    <t>Zasiłki i pomoc w naturze oraz składki na ubezpieczenia emerytalne i rentowe</t>
  </si>
  <si>
    <t>85219</t>
  </si>
  <si>
    <t>854</t>
  </si>
  <si>
    <t>85412</t>
  </si>
  <si>
    <t>Przychody z zaciągniętych pożyczek i kredytów na rynku krajowym</t>
  </si>
  <si>
    <t>Dochody z podatków i opłat</t>
  </si>
  <si>
    <t>-</t>
  </si>
  <si>
    <t>podatek od nieruchomości</t>
  </si>
  <si>
    <t>podatek rolny</t>
  </si>
  <si>
    <t>podatek leśny</t>
  </si>
  <si>
    <t>podatek od środków transportu</t>
  </si>
  <si>
    <t>podatek od spadków i darowizn</t>
  </si>
  <si>
    <t>opłata od posiadania psów</t>
  </si>
  <si>
    <t>opłata skarbowa</t>
  </si>
  <si>
    <t>inne lokalne opłaty pobierane na podstawie odrębnych ustaw</t>
  </si>
  <si>
    <t>podatek od czynności cywilnoprawnych</t>
  </si>
  <si>
    <t xml:space="preserve">Udział w podatkach stanowiących dochód budżetu państwa </t>
  </si>
  <si>
    <t>wpływy z podatku dochodowego od osób fizycznych</t>
  </si>
  <si>
    <t>wpływy z podatku dochodowego od osób prawnych</t>
  </si>
  <si>
    <t>Dochody z majątku Gminy</t>
  </si>
  <si>
    <r>
      <t>Wydawanie zezwoleń na sprzedaż napojów alkoholowych</t>
    </r>
    <r>
      <rPr>
        <sz val="10"/>
        <rFont val="Arial"/>
        <family val="0"/>
      </rPr>
      <t xml:space="preserve"> </t>
    </r>
  </si>
  <si>
    <t>Pozostałe dochody</t>
  </si>
  <si>
    <t xml:space="preserve">Subwencja ogólna </t>
  </si>
  <si>
    <r>
      <t xml:space="preserve">Dotacje celowe </t>
    </r>
    <r>
      <rPr>
        <sz val="10"/>
        <rFont val="Arial"/>
        <family val="0"/>
      </rPr>
      <t xml:space="preserve">otrzymane z budżetu państwa na realizacje zadań bieżących z zakresu administracji rządowej oraz innych zadań zleconych gminie ( związkom gmin) ustawami </t>
    </r>
  </si>
  <si>
    <r>
      <t>Dotacje celowe</t>
    </r>
    <r>
      <rPr>
        <sz val="10"/>
        <rFont val="Arial"/>
        <family val="2"/>
      </rPr>
      <t xml:space="preserve"> otrzymane z budżetu państwa na realizację własnych zadań bieżących  gmin (związkom gmin) .</t>
    </r>
  </si>
  <si>
    <r>
      <t>Dochody jednostek samorządu terytorialnego</t>
    </r>
    <r>
      <rPr>
        <sz val="10"/>
        <rFont val="Arial"/>
        <family val="2"/>
      </rPr>
      <t xml:space="preserve"> związane z realizacją zadań z zakresu administracji rządowej oraz innych zadań zleconych ustawami.</t>
    </r>
  </si>
  <si>
    <t>10.</t>
  </si>
  <si>
    <t>4210</t>
  </si>
  <si>
    <t>4300</t>
  </si>
  <si>
    <t>4260</t>
  </si>
  <si>
    <t>4270</t>
  </si>
  <si>
    <t>Różne rozliczenia finansowe</t>
  </si>
  <si>
    <t>Szkoły podstawowe</t>
  </si>
  <si>
    <t>851</t>
  </si>
  <si>
    <t>85121</t>
  </si>
  <si>
    <t>90015</t>
  </si>
  <si>
    <t>92108</t>
  </si>
  <si>
    <t>Razem</t>
  </si>
  <si>
    <t>Załącznik Nr 4</t>
  </si>
  <si>
    <t>D O C H O D Y    I     W Y D A T K I</t>
  </si>
  <si>
    <t>związane z realizacją zadań zleconych</t>
  </si>
  <si>
    <t>w zł.</t>
  </si>
  <si>
    <t>Wyszczególnienie</t>
  </si>
  <si>
    <t>Dochody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</si>
  <si>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</si>
  <si>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</si>
  <si>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</si>
  <si>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</si>
  <si>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</si>
  <si>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</si>
  <si>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</si>
  <si>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Urzędy Naczelnych Organów Władzy</t>
  </si>
  <si>
    <t>Obrona Cywilna</t>
  </si>
  <si>
    <r>
      <t>85212</t>
    </r>
    <r>
      <rPr>
        <sz val="10"/>
        <rFont val="Arial"/>
        <family val="0"/>
      </rPr>
      <t xml:space="preserve"> Pomoc społeczna    § 0980</t>
    </r>
  </si>
  <si>
    <t>OBRONA NARODOWA</t>
  </si>
  <si>
    <t xml:space="preserve">związanych z realizacją programu profilaktyki i rozwiązywania problemów alkoholowych oraz przeciwdziałania narkomanii na 2011 rok.    </t>
  </si>
  <si>
    <t>Izby Wytrzeźwień w Legnicy</t>
  </si>
  <si>
    <t>dla Gminy Miejskiej Chojnów na partycypowanie w kosztach prowadzenia WTZ w Chojnowie na podstawie zawartego porozumienia</t>
  </si>
  <si>
    <t>PLAN PRZYCHODÓW I KOSZTÓW</t>
  </si>
  <si>
    <t>Dotacja na realizację projektu "Likwidacja obszarów wykluczenia informacyjnego i budowa dolnośląskiej sieci szkieletowej"</t>
  </si>
  <si>
    <t>Kary i odszkodowania wypłacane na rzecz osób prawnych i innych jednostek organizacyjnych</t>
  </si>
  <si>
    <t>Remont drogi gminnej w Niedźwiedzicach</t>
  </si>
  <si>
    <t>Dotacja przedmiotowa z budżetu dla samorządowego zakładu budżetowego</t>
  </si>
  <si>
    <t>29 500,00</t>
  </si>
  <si>
    <t>4600</t>
  </si>
  <si>
    <t>166 300,00</t>
  </si>
  <si>
    <t>7 900,00</t>
  </si>
  <si>
    <t>3 500,00</t>
  </si>
  <si>
    <t>3 900,00</t>
  </si>
  <si>
    <t>23 900,00</t>
  </si>
  <si>
    <t>55 200,00</t>
  </si>
  <si>
    <t>Kultura fizyczna</t>
  </si>
  <si>
    <t>ROZCHODY</t>
  </si>
  <si>
    <t>982</t>
  </si>
  <si>
    <t>Wykup innych papierów wartościowych</t>
  </si>
  <si>
    <t>992</t>
  </si>
  <si>
    <t>Spłaty otrzymanych krajowych pożyczek i kredytów</t>
  </si>
  <si>
    <t>Wydatki w ramach funduszu sołeckiego na rok 2012</t>
  </si>
  <si>
    <t>Zakup sprzętu nagłaśniającego dla zespołu "Słowiki"</t>
  </si>
  <si>
    <t>Zakup blachodachówki z przeznaczeniem na remont dachu w świetlicy</t>
  </si>
  <si>
    <t xml:space="preserve">Wykończenie instalacji elektrycznej w siedzibie klubu sportowego </t>
  </si>
  <si>
    <t>Zakup i montaż wiaty przystankowej</t>
  </si>
  <si>
    <t>Zakup namiotu na organizację imprez wiejskich</t>
  </si>
  <si>
    <t>Zakup wykaszarki spalinowej</t>
  </si>
  <si>
    <t xml:space="preserve">Wykonanie ogrodzenia zbiornika p.poż </t>
  </si>
  <si>
    <t>Budowa toalety przy świetlicy wiejskiej</t>
  </si>
  <si>
    <t>Zakup i montaż wyposażenia kuchni</t>
  </si>
  <si>
    <t>Zakup i instalacja trzech punktów oświetleniowych</t>
  </si>
  <si>
    <t xml:space="preserve">Wykonanie remontu sprzętu rolniczego </t>
  </si>
  <si>
    <t>Wykonanie tabliczek informacyjnych</t>
  </si>
  <si>
    <t>Zakup strojów i sprzętu sportowego dla LZS</t>
  </si>
  <si>
    <t>Zakup wyposażenia dla klubu sportowego LZS "Sokół"</t>
  </si>
  <si>
    <t>Doposażenie placu zabaw przy Szkole Podstawowej w Krzywej</t>
  </si>
  <si>
    <t xml:space="preserve">Zakup sprzętu przeciwpożarowego dla OSP Krzywa </t>
  </si>
  <si>
    <t xml:space="preserve">Remont świetlicy </t>
  </si>
  <si>
    <t xml:space="preserve">Zakup "teczki środowiskowej' dla Ośrodka Zdrowia w Krzywej </t>
  </si>
  <si>
    <t>Zakup sprzętu i strojów sportowych dla zespołu "Konrad"</t>
  </si>
  <si>
    <t>Wykonanie stołów i ław do wiaty na cele organizacyjne mieszkańców wsi</t>
  </si>
  <si>
    <t>Remont dachu na świetlicy wiejskiej</t>
  </si>
  <si>
    <t>Remont szatni na boisku</t>
  </si>
  <si>
    <t>Zakup koszy na śmieci</t>
  </si>
  <si>
    <t>zakup pojemnika do selektywnej zbiórki odpadów</t>
  </si>
  <si>
    <t>Zakup sprzętu sportowego dla dzieci i młodzieży</t>
  </si>
  <si>
    <t>Naprawa drogi asfaltowej</t>
  </si>
  <si>
    <t>Zakup pojemników na śmieci</t>
  </si>
  <si>
    <t>Budowa wiaty przystankowej w Pawlikowicach</t>
  </si>
  <si>
    <t>Zakup sprzętu sportowego i strojów dla LZS Gołocin</t>
  </si>
  <si>
    <t>Zakup strojów sportowych oraz siatki zabezpieczającej pole gry</t>
  </si>
  <si>
    <t>Zakup strojów i wyposażenia dla Klubu Sportowego Start Osetnica</t>
  </si>
  <si>
    <t>Zakup wyposażenia do siedziby klubu sportowego</t>
  </si>
  <si>
    <t>Doposażenie i ogrodzenie placu zabaw</t>
  </si>
  <si>
    <t>PLAN ZADAŃ INWESTYCYJNYCH NA ROK 2012</t>
  </si>
  <si>
    <t xml:space="preserve">Wykonanie projektu przyłączy energii elektrycznej do pompowni ścieków w miejscowościach Rokitki, Kolonia Zamienice - Brzozy i Zamienice </t>
  </si>
  <si>
    <t>Wykonanie dokumentacji projektowej na kontenerową oczyszczalnię ścieków i sieć kanalizacji sanitarnej dla podstrefy LSSE Okmiany</t>
  </si>
  <si>
    <t>01042</t>
  </si>
  <si>
    <t>Budowa kontenerowej oczyszczalni ścieków i sieci kanalizacji sanitarnej dla podstrefy LSSE Okmiany</t>
  </si>
  <si>
    <t>Zakup i montaż wyposażenia kuchni w świetlicy we wsi Biskupin</t>
  </si>
  <si>
    <t>Wykonanie kompletnego ogrodzenia altany grillowej</t>
  </si>
  <si>
    <t>Montaż i podłączenie trzech lamp ulicznych</t>
  </si>
  <si>
    <t>Malowanie ścian wewnętrznych w świetlicy</t>
  </si>
  <si>
    <t xml:space="preserve">Zakup wyposażenia do świetlicy wiejskiej </t>
  </si>
  <si>
    <t xml:space="preserve">Zakup sprzętu nagłaśniającego do świetlicy </t>
  </si>
  <si>
    <t>Wykonanie dojazdu do świetlicy</t>
  </si>
  <si>
    <t>Zakup materiałów do zabezpieczenia na zimę altany grillowej</t>
  </si>
  <si>
    <t>Dochody budżetu gminy na rok 2012</t>
  </si>
  <si>
    <t>Planowane dochody na 2012r</t>
  </si>
  <si>
    <t>w tym</t>
  </si>
  <si>
    <t>3 121 000,00</t>
  </si>
  <si>
    <t>1 145 600,00</t>
  </si>
  <si>
    <t>Dotacje otrzymane z państwowych funduszy celowych na finansowanie lub dofinansowanie kosztów realizacji inwestycji i zakupów inwestycyjnych jednostek sektora finansów publicznych</t>
  </si>
  <si>
    <t>Wyłączenie z produkcji gruntów rolnych</t>
  </si>
  <si>
    <t>107 400,00</t>
  </si>
  <si>
    <t>6300</t>
  </si>
  <si>
    <t>Dotacja celowa otrzymana z tytułu pomocy finansowej udzielanej między jednostkami samorządu terytorialnego na dofinansowanie własnych zadań inwestycyjnych i zakupów inwestycyjnych</t>
  </si>
  <si>
    <t>1 868 000,00</t>
  </si>
  <si>
    <t>1 865 000,00</t>
  </si>
  <si>
    <t>73 888,00</t>
  </si>
  <si>
    <t>7 500,00</t>
  </si>
  <si>
    <t>0760</t>
  </si>
  <si>
    <t>Wpływy z tytułu przekształcenia prawa użytkowania wieczystego przysługującego osobom fizycznym w prawo własności</t>
  </si>
  <si>
    <t>66 388,00</t>
  </si>
  <si>
    <t>94 370,00</t>
  </si>
  <si>
    <t>59 370,00</t>
  </si>
  <si>
    <t>35 000,00</t>
  </si>
  <si>
    <t>30 000,00</t>
  </si>
  <si>
    <t>1 620,00</t>
  </si>
  <si>
    <t>87 269,00</t>
  </si>
  <si>
    <t>42 947,00</t>
  </si>
  <si>
    <t>Wpływy z podatku rolnego, podatku leśnego, podatku od spadków i darowizn, podatku od czynności cywilno-prawnych oraz podatków i opłat lokalnych od osób fizycznych</t>
  </si>
  <si>
    <t>5 783,00</t>
  </si>
  <si>
    <t>194 050,00</t>
  </si>
  <si>
    <t>556 000,00</t>
  </si>
  <si>
    <t>400 000,00</t>
  </si>
  <si>
    <t>131 000,00</t>
  </si>
  <si>
    <t>3 558 518,00</t>
  </si>
  <si>
    <t>3 528 518,00</t>
  </si>
  <si>
    <t>6 483 434,00</t>
  </si>
  <si>
    <t>3 717 115,00</t>
  </si>
  <si>
    <t>2 642 416,00</t>
  </si>
  <si>
    <t>123 903,00</t>
  </si>
  <si>
    <t>3 674 400,00</t>
  </si>
  <si>
    <t>2 969 000,00</t>
  </si>
  <si>
    <t>2 949 000,00</t>
  </si>
  <si>
    <t>2 600,00</t>
  </si>
  <si>
    <t>9 900,00</t>
  </si>
  <si>
    <t>254 000,00</t>
  </si>
  <si>
    <t>117 000,00</t>
  </si>
  <si>
    <t>236 900,00</t>
  </si>
  <si>
    <t>85 000,00</t>
  </si>
  <si>
    <t>220 000,00</t>
  </si>
  <si>
    <t>§ 630</t>
  </si>
  <si>
    <r>
      <t>Dotacja celowa otrzymana z tytułu pomocy finansowej</t>
    </r>
    <r>
      <rPr>
        <sz val="12"/>
        <rFont val="Arial CE"/>
        <family val="0"/>
      </rPr>
      <t xml:space="preserve"> </t>
    </r>
    <r>
      <rPr>
        <sz val="10"/>
        <rFont val="Arial CE"/>
        <family val="0"/>
      </rPr>
      <t>udzielanej między jednostkami samorządu terytorialnego na dofinansowanie własnych zadań inwestycyjnych i zakupów inwestycyjnych</t>
    </r>
  </si>
  <si>
    <t>§ 077 076</t>
  </si>
  <si>
    <t>Dochody Budżetowe Gminy Chojnów na 2012 rok według źródeł</t>
  </si>
  <si>
    <t xml:space="preserve">4/ Pozostałe (spotkania mikołajkowe, programy profilaktyczne w Szkołach, teatrze, programy realizowane przez LZS itp.)  </t>
  </si>
  <si>
    <t>Wykonanie kompletnego ogrodzenia altany grillowej we wsi Budziwojów</t>
  </si>
  <si>
    <t>Wydatki w ramach funduszu sołeckiego</t>
  </si>
  <si>
    <t>Budowa toalety przy świetlicy wiejskiej w Czernikowicach</t>
  </si>
  <si>
    <t>Montaż i podłączenie trzech lamp ulicznych na ternie solectwa Goliszów</t>
  </si>
  <si>
    <t>Zakup i montaż wiaty przystankowej we wsi Gołaczów</t>
  </si>
  <si>
    <t>Wyposażenie placu zabaw na terenie wsi Groble</t>
  </si>
  <si>
    <t>Remont, budowa i rozbudowa pomieszczeń przynależnych do świetlicy z zapleczem kuchennym oraz adaptacja toalety w budynku przy świetlicy w Jerzmanowicach</t>
  </si>
  <si>
    <t>Wyposażenie placu zabaw i boiska w sołectwie Kolonia  Kołłątaja</t>
  </si>
  <si>
    <t>Zakup sprzętu nagłaśniającego do świetlicy w Okmianach</t>
  </si>
  <si>
    <t>Wykonanie dojazdu do świetlicy w Zamienicach</t>
  </si>
  <si>
    <t>Zestawienie planowanych dotacji z budżetu gminy                   na rok 2012</t>
  </si>
  <si>
    <t>dla jednostek samorządu terytorialnego na terenie których znajduja się przedszkola do których uczęszczają dzieci z terenu gminy</t>
  </si>
  <si>
    <t>DOPŁATA DO DRÓG GMINNYCH</t>
  </si>
  <si>
    <t>Gminnego Zakładu Gospodarki Komunalnej i Mieszkaniowej w Chojnowie                   na rok 2012</t>
  </si>
  <si>
    <t>Plan przychodów na rok 2012</t>
  </si>
  <si>
    <t>Plan kosztów na rok 2012</t>
  </si>
  <si>
    <t>§ 4720</t>
  </si>
  <si>
    <t>§ 6080</t>
  </si>
  <si>
    <t>Amortyzacja</t>
  </si>
  <si>
    <t>Wydatki na zakupy inwestycyjne</t>
  </si>
  <si>
    <r>
      <t xml:space="preserve">* Dotacja brutto przyznana przez Gminę </t>
    </r>
    <r>
      <rPr>
        <b/>
        <sz val="10"/>
        <rFont val="Arial"/>
        <family val="2"/>
      </rPr>
      <t>433.820,00</t>
    </r>
  </si>
  <si>
    <t>DOTACJA PODMIOTOWA  Z BUDŻETU DLA INSTYTUCJI KULTURY - BIBLIOTEKI NA ROK 2012</t>
  </si>
  <si>
    <t>Urząd Gminy w Chojnowie,</t>
  </si>
  <si>
    <t>Gminny Ośrodek Pomocy Społecznej w Chojnowie,</t>
  </si>
  <si>
    <t>Szkoła Podstawowa w Białej,</t>
  </si>
  <si>
    <t>Szkoła Podstawowa w Budziwojowie,</t>
  </si>
  <si>
    <t>Szkoła Podstawowa w Goliszowie,</t>
  </si>
  <si>
    <t>Szkoła Podstawowa w Niedźwiedzicach,</t>
  </si>
  <si>
    <t>Szkoła Podstawowa w Krzywej,</t>
  </si>
  <si>
    <t>Szkoła Podstawowa w Okmianach,</t>
  </si>
  <si>
    <t>Szkoła Podstawowa w Starym Łomie</t>
  </si>
  <si>
    <t>Wydatki ogółem</t>
  </si>
  <si>
    <t>Wydatki na wynagrodzenia i pochodne</t>
  </si>
  <si>
    <t xml:space="preserve">Wypłata świadczeń </t>
  </si>
  <si>
    <t>Udziała wydatków w budżecie gminy</t>
  </si>
  <si>
    <t>Jednostki budżetowe</t>
  </si>
  <si>
    <t>razem</t>
  </si>
  <si>
    <t>Zespół Szkolno Przedszkolny w Rokitach</t>
  </si>
  <si>
    <t>Wydatki rzeczowe + dotacje + obsługa długu</t>
  </si>
  <si>
    <t>wpływy z usług, reklamy, gazetki, wieczyste użytkowanie, dzierżawy  itp.</t>
  </si>
  <si>
    <t>NA ROK 2012</t>
  </si>
  <si>
    <t>Wydatki budżetu gminy na rok 2012</t>
  </si>
  <si>
    <t>157 780,00</t>
  </si>
  <si>
    <t>70 000,00</t>
  </si>
  <si>
    <t>19 780,00</t>
  </si>
  <si>
    <t>250 000,00</t>
  </si>
  <si>
    <t>199 699,00</t>
  </si>
  <si>
    <t>34 246,00</t>
  </si>
  <si>
    <t>165 453,00</t>
  </si>
  <si>
    <t>189 332,00</t>
  </si>
  <si>
    <t>155 086,00</t>
  </si>
  <si>
    <t>31 746,00</t>
  </si>
  <si>
    <t>15 086,00</t>
  </si>
  <si>
    <t>140 000,00</t>
  </si>
  <si>
    <t>10 367,00</t>
  </si>
  <si>
    <t>552 420,00</t>
  </si>
  <si>
    <t>543 820,00</t>
  </si>
  <si>
    <t>110 000,00</t>
  </si>
  <si>
    <t>433 820,00</t>
  </si>
  <si>
    <t>8 600,00</t>
  </si>
  <si>
    <t>53 600,00</t>
  </si>
  <si>
    <t>45 000,00</t>
  </si>
  <si>
    <t>65 000,00</t>
  </si>
  <si>
    <t>77 000,00</t>
  </si>
  <si>
    <t>7 000,00</t>
  </si>
  <si>
    <t>753 700,00</t>
  </si>
  <si>
    <t>222 100,00</t>
  </si>
  <si>
    <t>50 465,00</t>
  </si>
  <si>
    <t>7 669,00</t>
  </si>
  <si>
    <t>1 236,00</t>
  </si>
  <si>
    <t>170 200,00</t>
  </si>
  <si>
    <t>711 200,00</t>
  </si>
  <si>
    <t>146 040,00</t>
  </si>
  <si>
    <t>102 160,00</t>
  </si>
  <si>
    <t>120 810,00</t>
  </si>
  <si>
    <t>151 500,00</t>
  </si>
  <si>
    <t>3 960,00</t>
  </si>
  <si>
    <t>291 170,00</t>
  </si>
  <si>
    <t>580,00</t>
  </si>
  <si>
    <t>4 550,00</t>
  </si>
  <si>
    <t>15 400,00</t>
  </si>
  <si>
    <t>41 730,00</t>
  </si>
  <si>
    <t>11 000,00</t>
  </si>
  <si>
    <t>13 500,00</t>
  </si>
  <si>
    <t>110 300,00</t>
  </si>
  <si>
    <t>55 100,00</t>
  </si>
  <si>
    <t>34 000,00</t>
  </si>
  <si>
    <t>21 100,00</t>
  </si>
  <si>
    <t>3 100,00</t>
  </si>
  <si>
    <t>18 000,00</t>
  </si>
  <si>
    <t>210,00</t>
  </si>
  <si>
    <t>33,00</t>
  </si>
  <si>
    <t>1 377,00</t>
  </si>
  <si>
    <t>2820</t>
  </si>
  <si>
    <t>Dotacja celowa z budżetu na finansowanie lub dofinansowanie zadań zleconych do realizacji stowarzyszeniom</t>
  </si>
  <si>
    <t>455 000,00</t>
  </si>
  <si>
    <t>7 793 060,00</t>
  </si>
  <si>
    <t>6 793 980,00</t>
  </si>
  <si>
    <t>5 364 440,00</t>
  </si>
  <si>
    <t>1 429 540,00</t>
  </si>
  <si>
    <t>709 000,00</t>
  </si>
  <si>
    <t>290 080,00</t>
  </si>
  <si>
    <t>5 890 130,00</t>
  </si>
  <si>
    <t>5 648 420,00</t>
  </si>
  <si>
    <t>4 660 880,00</t>
  </si>
  <si>
    <t>987 540,00</t>
  </si>
  <si>
    <t>241 710,00</t>
  </si>
  <si>
    <t>3 614 300,00</t>
  </si>
  <si>
    <t>299 150,00</t>
  </si>
  <si>
    <t>614 950,00</t>
  </si>
  <si>
    <t>100 200,00</t>
  </si>
  <si>
    <t>32 280,00</t>
  </si>
  <si>
    <t>387 500,00</t>
  </si>
  <si>
    <t>6 360,00</t>
  </si>
  <si>
    <t>164 060,00</t>
  </si>
  <si>
    <t>5 800,00</t>
  </si>
  <si>
    <t>103 300,00</t>
  </si>
  <si>
    <t>680,00</t>
  </si>
  <si>
    <t>18 400,00</t>
  </si>
  <si>
    <t>18 740,00</t>
  </si>
  <si>
    <t>242 500,00</t>
  </si>
  <si>
    <t>697 580,00</t>
  </si>
  <si>
    <t>656 910,00</t>
  </si>
  <si>
    <t>619 760,00</t>
  </si>
  <si>
    <t>37 150,00</t>
  </si>
  <si>
    <t>40 670,00</t>
  </si>
  <si>
    <t>484 700,00</t>
  </si>
  <si>
    <t>39 300,00</t>
  </si>
  <si>
    <t>82 160,00</t>
  </si>
  <si>
    <t>13 600,00</t>
  </si>
  <si>
    <t>4 560,00</t>
  </si>
  <si>
    <t>590,00</t>
  </si>
  <si>
    <t>26 800,00</t>
  </si>
  <si>
    <t>125 350,00</t>
  </si>
  <si>
    <t>108 650,00</t>
  </si>
  <si>
    <t>83 800,00</t>
  </si>
  <si>
    <t>24 850,00</t>
  </si>
  <si>
    <t>7 700,00</t>
  </si>
  <si>
    <t>64 700,00</t>
  </si>
  <si>
    <t>11 700,00</t>
  </si>
  <si>
    <t>1 900,00</t>
  </si>
  <si>
    <t>10 300,00</t>
  </si>
  <si>
    <t>5 700,00</t>
  </si>
  <si>
    <t>700 000,00</t>
  </si>
  <si>
    <t>370 000,00</t>
  </si>
  <si>
    <t>139 761,00</t>
  </si>
  <si>
    <t>131 761,00</t>
  </si>
  <si>
    <t>37 460,00</t>
  </si>
  <si>
    <t>94 301,00</t>
  </si>
  <si>
    <t>761,00</t>
  </si>
  <si>
    <t>1 200,00</t>
  </si>
  <si>
    <t>100,00</t>
  </si>
  <si>
    <t>129 300,00</t>
  </si>
  <si>
    <t>36 960,00</t>
  </si>
  <si>
    <t>92 340,00</t>
  </si>
  <si>
    <t>66 660,00</t>
  </si>
  <si>
    <t>4 660 700,00</t>
  </si>
  <si>
    <t>785 500,00</t>
  </si>
  <si>
    <t>689 070,00</t>
  </si>
  <si>
    <t>96 430,00</t>
  </si>
  <si>
    <t>3 875 200,00</t>
  </si>
  <si>
    <t>41 000,00</t>
  </si>
  <si>
    <t>85 800,00</t>
  </si>
  <si>
    <t>4 100,00</t>
  </si>
  <si>
    <t>2 863 200,00</t>
  </si>
  <si>
    <t>64 000,00</t>
  </si>
  <si>
    <t>6 350,00</t>
  </si>
  <si>
    <t>9 785,00</t>
  </si>
  <si>
    <t>1 565,00</t>
  </si>
  <si>
    <t>15 100,00</t>
  </si>
  <si>
    <t>454 000,00</t>
  </si>
  <si>
    <t>140 400,00</t>
  </si>
  <si>
    <t>679 600,00</t>
  </si>
  <si>
    <t>678 600,00</t>
  </si>
  <si>
    <t>607 370,00</t>
  </si>
  <si>
    <t>71 230,00</t>
  </si>
  <si>
    <t>480 100,00</t>
  </si>
  <si>
    <t>78 210,00</t>
  </si>
  <si>
    <t>12 560,00</t>
  </si>
  <si>
    <t>550,00</t>
  </si>
  <si>
    <t>39 000,00</t>
  </si>
  <si>
    <t>4 120,00</t>
  </si>
  <si>
    <t>13 360,00</t>
  </si>
  <si>
    <t>2 300,00</t>
  </si>
  <si>
    <t>161 600,00</t>
  </si>
  <si>
    <t>155 600,00</t>
  </si>
  <si>
    <t>104 000,00</t>
  </si>
  <si>
    <t>24 000,00</t>
  </si>
  <si>
    <t>803 100,00</t>
  </si>
  <si>
    <t>790 100,00</t>
  </si>
  <si>
    <t>90002</t>
  </si>
  <si>
    <t>Gospodarka odpadami</t>
  </si>
  <si>
    <t>114 600,00</t>
  </si>
  <si>
    <t>5 100,00</t>
  </si>
  <si>
    <t>109 500,00</t>
  </si>
  <si>
    <t>dla Jednostek OSP  na dofinansowanie zakupu umundurowania</t>
  </si>
  <si>
    <t>DZIAŁ</t>
  </si>
  <si>
    <t>ROZDZIAŁ</t>
  </si>
  <si>
    <t>WYSZCZEGÓLNIENIE</t>
  </si>
  <si>
    <t>WYDATKI</t>
  </si>
  <si>
    <t>OGÓŁEM</t>
  </si>
  <si>
    <t>zadania inwestycyjne:</t>
  </si>
  <si>
    <t xml:space="preserve">WPŁYWY Z OPŁAT I KAR ZA KORZYSTANIE ZE ŚRODOWISKA I REALIZOWANE WYDATKI </t>
  </si>
  <si>
    <t>DOCHODY</t>
  </si>
  <si>
    <t>Opłaty i kary za  korzystanie ze środowiska</t>
  </si>
  <si>
    <t>5 683 780,00</t>
  </si>
  <si>
    <t>5 526 000,00</t>
  </si>
  <si>
    <t>5 394 000,00</t>
  </si>
  <si>
    <t>5 276 000,00</t>
  </si>
  <si>
    <t>3 446 342,00</t>
  </si>
  <si>
    <t>3 224 242,00</t>
  </si>
  <si>
    <t>2 470 542,00</t>
  </si>
  <si>
    <t>3 088 972,00</t>
  </si>
  <si>
    <t>3 088 372,00</t>
  </si>
  <si>
    <t>2 377 172,00</t>
  </si>
  <si>
    <t>1 805 050,00</t>
  </si>
  <si>
    <t>282 951,00</t>
  </si>
  <si>
    <t>40 971,00</t>
  </si>
  <si>
    <t>190 600,00</t>
  </si>
  <si>
    <t>162 600,00</t>
  </si>
  <si>
    <t>145 600,00</t>
  </si>
  <si>
    <t>28 000,00</t>
  </si>
  <si>
    <t>178 600,00</t>
  </si>
  <si>
    <t>150 600,00</t>
  </si>
  <si>
    <t>133 600,00</t>
  </si>
  <si>
    <t>71 000,00</t>
  </si>
  <si>
    <t>18 700,00</t>
  </si>
  <si>
    <t>12 900,00</t>
  </si>
  <si>
    <t>249 942,00</t>
  </si>
  <si>
    <t>248 942,00</t>
  </si>
  <si>
    <t>25 143 237,00</t>
  </si>
  <si>
    <t>19 335 684,00</t>
  </si>
  <si>
    <t>12 785 444,00</t>
  </si>
  <si>
    <t>8 610 132,00</t>
  </si>
  <si>
    <t>4 175 312,00</t>
  </si>
  <si>
    <t>5 807 553,00</t>
  </si>
  <si>
    <t>Budowa kanalizacji sanitarnej dla wsi Zamienice etap I</t>
  </si>
  <si>
    <t>Budowa Stacji Uzdatniania Wody w miejscowości Okmiany II</t>
  </si>
  <si>
    <t>Wykonanie dokumentacji projektowej na rurociąg przesyłowy kanalizacji sanitarnej z Zamienic na oczyszczalnię ścieków w Goliszowie wraz wykonaniem map do celów projektowych</t>
  </si>
  <si>
    <t>Przebudowa dachów na budynku głównym i garażach Remizy OSP w Rokitkach</t>
  </si>
  <si>
    <t xml:space="preserve">Załącznik Nr 1
do Uchwały nr XVI/106/2011 Rady Gminy  Chojnów
dnia 30 grudnia 2011 r.
</t>
  </si>
  <si>
    <t>Załącznik nr 2 do Uchwały nr XVI/106/2011 Rady Gminy Chojnów z dnia 30 grudnia 2011 r.</t>
  </si>
  <si>
    <t>Załącznik nr 3 do Uchwały nr XVI/106/2011 Rady Gminy Chojnów z dnia 30 grudnia 2011 r.</t>
  </si>
  <si>
    <t>do Uchwały nr XVI/106/2011 Rady Gminy Chojnów</t>
  </si>
  <si>
    <t>z dnia 30 grudnia 2011 r.</t>
  </si>
  <si>
    <t>Załącznik Nr 6 do Uchwały nr XVI/106/2011Rady Gminy Chojnów                                      z dnia 30 grudnia 2011 r.</t>
  </si>
  <si>
    <t xml:space="preserve">do Uchwały nr XVI/106/2011 Rady Gminy Chojnów </t>
  </si>
  <si>
    <t>Załącznik Nr 8 do Uchwały  nr XVI/106/2011 Rady Gminy Chojnów                                                                             z dnia 30 grudnia 2011 r.</t>
  </si>
  <si>
    <t xml:space="preserve"> z dnia 30 grudnia 2011 r.</t>
  </si>
  <si>
    <t>Załącznik nr 10 do Uchwały nr XVI/106/2011 Rady Gminy  Chojnów                                                                                      z dnia 30 grudnia 2011 r.</t>
  </si>
  <si>
    <t>Załącznik Nr 11 do Uchwały nr XVI/106/2011 Rady Gminyw Chojnów                                                                           z dnia 30 grudnia 2011 r.</t>
  </si>
  <si>
    <t>Załącznik Nr 12 do Uchwały nr XVI/106/2011 Rady Gminy Chojnów z dnia 30 grudnia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</si>
</sst>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_-* #,##0.000\ _z_ł_-;\-* #,##0.000\ _z_ł_-;_-* &quot;-&quot;??\ _z_ł_-;_-@_-"/>
    <numFmt numFmtId="168" formatCode="#,##0.0"/>
    <numFmt numFmtId="169" formatCode="#,##0.0_ ;\-#,##0.0\ 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8"/>
      <color indexed="8"/>
      <name val="Arial CE"/>
      <family val="0"/>
    </font>
    <font>
      <sz val="11"/>
      <color indexed="8"/>
      <name val="Times New Roman"/>
      <family val="1"/>
    </font>
    <font>
      <sz val="11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0"/>
    </font>
    <font>
      <b/>
      <sz val="8.25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2"/>
    </font>
    <font>
      <sz val="8.5"/>
      <color indexed="8"/>
      <name val="Arial"/>
      <family val="0"/>
    </font>
    <font>
      <sz val="12"/>
      <name val="Arial CE"/>
      <family val="0"/>
    </font>
    <font>
      <sz val="12"/>
      <name val="TimesNewRomanPSMT"/>
      <family val="0"/>
    </font>
    <font>
      <sz val="5"/>
      <name val="Arial"/>
      <family val="0"/>
    </font>
    <font>
      <b/>
      <sz val="5"/>
      <color indexed="8"/>
      <name val="Arial"/>
      <family val="0"/>
    </font>
    <font>
      <sz val="5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ck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n"/>
      <bottom style="thick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8" fillId="0" borderId="0" xfId="0" applyFont="1" applyAlignment="1">
      <alignment horizontal="right" indent="15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0" fillId="0" borderId="5" xfId="0" applyFont="1" applyBorder="1" applyAlignment="1">
      <alignment horizontal="center" vertical="center"/>
    </xf>
    <xf numFmtId="43" fontId="0" fillId="0" borderId="0" xfId="15" applyAlignment="1">
      <alignment/>
    </xf>
    <xf numFmtId="43" fontId="0" fillId="0" borderId="6" xfId="15" applyBorder="1" applyAlignment="1">
      <alignment/>
    </xf>
    <xf numFmtId="43" fontId="12" fillId="0" borderId="7" xfId="15" applyFont="1" applyBorder="1" applyAlignment="1">
      <alignment horizontal="justify" vertical="center" wrapText="1"/>
    </xf>
    <xf numFmtId="164" fontId="0" fillId="0" borderId="8" xfId="15" applyNumberFormat="1" applyBorder="1" applyAlignment="1">
      <alignment vertical="center"/>
    </xf>
    <xf numFmtId="43" fontId="1" fillId="0" borderId="5" xfId="15" applyFont="1" applyBorder="1" applyAlignment="1">
      <alignment horizontal="center" vertical="center"/>
    </xf>
    <xf numFmtId="43" fontId="12" fillId="0" borderId="9" xfId="15" applyFont="1" applyBorder="1" applyAlignment="1">
      <alignment horizontal="justify" vertical="center" wrapText="1"/>
    </xf>
    <xf numFmtId="164" fontId="0" fillId="0" borderId="10" xfId="15" applyNumberFormat="1" applyBorder="1" applyAlignment="1">
      <alignment vertical="center"/>
    </xf>
    <xf numFmtId="43" fontId="1" fillId="0" borderId="4" xfId="15" applyFont="1" applyBorder="1" applyAlignment="1">
      <alignment horizontal="center" vertical="center"/>
    </xf>
    <xf numFmtId="43" fontId="12" fillId="0" borderId="11" xfId="15" applyFont="1" applyBorder="1" applyAlignment="1">
      <alignment horizontal="justify" vertical="center" wrapText="1"/>
    </xf>
    <xf numFmtId="164" fontId="0" fillId="0" borderId="12" xfId="15" applyNumberFormat="1" applyBorder="1" applyAlignment="1">
      <alignment vertical="center"/>
    </xf>
    <xf numFmtId="43" fontId="0" fillId="0" borderId="4" xfId="15" applyBorder="1" applyAlignment="1">
      <alignment horizontal="center" vertical="center"/>
    </xf>
    <xf numFmtId="164" fontId="11" fillId="0" borderId="13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6" xfId="15" applyFont="1" applyBorder="1" applyAlignment="1">
      <alignment horizontal="center" vertical="center"/>
    </xf>
    <xf numFmtId="0" fontId="12" fillId="0" borderId="9" xfId="0" applyFont="1" applyBorder="1" applyAlignment="1">
      <alignment horizontal="justify" vertical="center" wrapText="1"/>
    </xf>
    <xf numFmtId="43" fontId="0" fillId="0" borderId="0" xfId="15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justify" vertical="justify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right" vertical="center"/>
    </xf>
    <xf numFmtId="49" fontId="0" fillId="0" borderId="19" xfId="0" applyNumberForma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5" fillId="0" borderId="21" xfId="0" applyFont="1" applyBorder="1" applyAlignment="1">
      <alignment horizontal="right" vertical="center"/>
    </xf>
    <xf numFmtId="0" fontId="15" fillId="0" borderId="22" xfId="0" applyFont="1" applyBorder="1" applyAlignment="1">
      <alignment vertical="justify"/>
    </xf>
    <xf numFmtId="49" fontId="15" fillId="0" borderId="23" xfId="0" applyNumberFormat="1" applyFont="1" applyBorder="1" applyAlignment="1">
      <alignment horizontal="justify" vertical="center" wrapText="1"/>
    </xf>
    <xf numFmtId="49" fontId="0" fillId="0" borderId="24" xfId="0" applyNumberFormat="1" applyBorder="1" applyAlignment="1">
      <alignment horizontal="justify" vertical="center" wrapText="1"/>
    </xf>
    <xf numFmtId="0" fontId="15" fillId="0" borderId="25" xfId="0" applyFont="1" applyBorder="1" applyAlignment="1">
      <alignment vertical="justify"/>
    </xf>
    <xf numFmtId="49" fontId="15" fillId="0" borderId="26" xfId="0" applyNumberFormat="1" applyFont="1" applyBorder="1" applyAlignment="1">
      <alignment horizontal="justify" vertical="center" wrapText="1"/>
    </xf>
    <xf numFmtId="49" fontId="15" fillId="0" borderId="2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49" fontId="15" fillId="0" borderId="0" xfId="0" applyNumberFormat="1" applyFont="1" applyAlignment="1">
      <alignment horizontal="right" wrapText="1"/>
    </xf>
    <xf numFmtId="49" fontId="15" fillId="0" borderId="27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3" fontId="6" fillId="2" borderId="3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31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3" fillId="0" borderId="3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3" fontId="1" fillId="0" borderId="12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justify" vertical="center" wrapText="1"/>
    </xf>
    <xf numFmtId="3" fontId="0" fillId="0" borderId="35" xfId="0" applyNumberForma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justify" vertical="center" wrapText="1"/>
    </xf>
    <xf numFmtId="3" fontId="1" fillId="0" borderId="33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6" fillId="0" borderId="36" xfId="0" applyFont="1" applyBorder="1" applyAlignment="1">
      <alignment horizontal="justify" vertical="center" wrapText="1"/>
    </xf>
    <xf numFmtId="3" fontId="0" fillId="0" borderId="10" xfId="0" applyNumberFormat="1" applyBorder="1" applyAlignment="1">
      <alignment horizontal="right" vertical="center"/>
    </xf>
    <xf numFmtId="0" fontId="6" fillId="0" borderId="9" xfId="0" applyFont="1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/>
    </xf>
    <xf numFmtId="0" fontId="20" fillId="2" borderId="38" xfId="0" applyFont="1" applyFill="1" applyBorder="1" applyAlignment="1">
      <alignment vertical="center"/>
    </xf>
    <xf numFmtId="3" fontId="17" fillId="2" borderId="39" xfId="0" applyNumberFormat="1" applyFont="1" applyFill="1" applyBorder="1" applyAlignment="1">
      <alignment vertical="center"/>
    </xf>
    <xf numFmtId="3" fontId="17" fillId="2" borderId="40" xfId="0" applyNumberFormat="1" applyFont="1" applyFill="1" applyBorder="1" applyAlignment="1">
      <alignment vertical="center"/>
    </xf>
    <xf numFmtId="3" fontId="17" fillId="2" borderId="38" xfId="0" applyNumberFormat="1" applyFont="1" applyFill="1" applyBorder="1" applyAlignment="1">
      <alignment vertical="center"/>
    </xf>
    <xf numFmtId="3" fontId="17" fillId="2" borderId="4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9" fontId="0" fillId="0" borderId="9" xfId="15" applyNumberFormat="1" applyFont="1" applyBorder="1" applyAlignment="1">
      <alignment horizontal="center" vertical="center"/>
    </xf>
    <xf numFmtId="49" fontId="0" fillId="0" borderId="29" xfId="15" applyNumberFormat="1" applyFont="1" applyBorder="1" applyAlignment="1">
      <alignment horizontal="center" vertical="center"/>
    </xf>
    <xf numFmtId="49" fontId="0" fillId="0" borderId="7" xfId="15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1" fillId="0" borderId="0" xfId="0" applyNumberFormat="1" applyFill="1" applyBorder="1" applyAlignment="1" applyProtection="1">
      <alignment/>
      <protection locked="0"/>
    </xf>
    <xf numFmtId="0" fontId="21" fillId="0" borderId="0" xfId="0" applyNumberFormat="1" applyFill="1" applyBorder="1" applyAlignment="1" applyProtection="1">
      <alignment horizontal="left"/>
      <protection locked="0"/>
    </xf>
    <xf numFmtId="43" fontId="11" fillId="3" borderId="42" xfId="15" applyFont="1" applyFill="1" applyBorder="1" applyAlignment="1">
      <alignment horizontal="center" vertical="center"/>
    </xf>
    <xf numFmtId="43" fontId="11" fillId="3" borderId="43" xfId="15" applyFont="1" applyFill="1" applyBorder="1" applyAlignment="1">
      <alignment horizontal="center" vertical="center"/>
    </xf>
    <xf numFmtId="43" fontId="11" fillId="3" borderId="43" xfId="15" applyFont="1" applyFill="1" applyBorder="1" applyAlignment="1">
      <alignment horizontal="center" vertical="center" wrapText="1"/>
    </xf>
    <xf numFmtId="43" fontId="11" fillId="3" borderId="44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45" xfId="15" applyNumberFormat="1" applyFont="1" applyBorder="1" applyAlignment="1">
      <alignment horizontal="justify" vertical="center"/>
    </xf>
    <xf numFmtId="49" fontId="0" fillId="0" borderId="45" xfId="15" applyNumberFormat="1" applyFont="1" applyBorder="1" applyAlignment="1">
      <alignment horizontal="center" vertical="center"/>
    </xf>
    <xf numFmtId="43" fontId="0" fillId="0" borderId="45" xfId="15" applyBorder="1" applyAlignment="1">
      <alignment vertical="center"/>
    </xf>
    <xf numFmtId="49" fontId="0" fillId="0" borderId="11" xfId="15" applyNumberFormat="1" applyFont="1" applyBorder="1" applyAlignment="1">
      <alignment horizontal="justify" vertical="center"/>
    </xf>
    <xf numFmtId="49" fontId="0" fillId="0" borderId="11" xfId="15" applyNumberFormat="1" applyFont="1" applyBorder="1" applyAlignment="1">
      <alignment horizontal="center" vertical="center"/>
    </xf>
    <xf numFmtId="49" fontId="0" fillId="0" borderId="11" xfId="15" applyNumberFormat="1" applyBorder="1" applyAlignment="1">
      <alignment horizontal="center" vertical="center"/>
    </xf>
    <xf numFmtId="43" fontId="0" fillId="0" borderId="11" xfId="15" applyBorder="1" applyAlignment="1">
      <alignment vertical="center"/>
    </xf>
    <xf numFmtId="49" fontId="0" fillId="0" borderId="46" xfId="15" applyNumberFormat="1" applyFont="1" applyBorder="1" applyAlignment="1">
      <alignment horizontal="justify" vertical="center"/>
    </xf>
    <xf numFmtId="49" fontId="0" fillId="0" borderId="46" xfId="15" applyNumberFormat="1" applyFont="1" applyBorder="1" applyAlignment="1">
      <alignment horizontal="center" vertical="center"/>
    </xf>
    <xf numFmtId="49" fontId="0" fillId="0" borderId="46" xfId="15" applyNumberFormat="1" applyBorder="1" applyAlignment="1">
      <alignment horizontal="center" vertical="center"/>
    </xf>
    <xf numFmtId="43" fontId="0" fillId="0" borderId="46" xfId="15" applyBorder="1" applyAlignment="1">
      <alignment vertical="center"/>
    </xf>
    <xf numFmtId="43" fontId="0" fillId="0" borderId="47" xfId="15" applyBorder="1" applyAlignment="1">
      <alignment vertical="center"/>
    </xf>
    <xf numFmtId="49" fontId="0" fillId="0" borderId="48" xfId="15" applyNumberFormat="1" applyFont="1" applyBorder="1" applyAlignment="1">
      <alignment horizontal="justify" vertical="center"/>
    </xf>
    <xf numFmtId="49" fontId="0" fillId="0" borderId="47" xfId="15" applyNumberFormat="1" applyFont="1" applyBorder="1" applyAlignment="1">
      <alignment horizontal="center" vertical="center"/>
    </xf>
    <xf numFmtId="49" fontId="0" fillId="0" borderId="48" xfId="15" applyNumberFormat="1" applyBorder="1" applyAlignment="1">
      <alignment horizontal="center" vertical="center"/>
    </xf>
    <xf numFmtId="49" fontId="0" fillId="0" borderId="48" xfId="15" applyNumberFormat="1" applyFont="1" applyBorder="1" applyAlignment="1">
      <alignment horizontal="center" vertical="center"/>
    </xf>
    <xf numFmtId="43" fontId="0" fillId="0" borderId="48" xfId="15" applyBorder="1" applyAlignment="1">
      <alignment vertical="center"/>
    </xf>
    <xf numFmtId="43" fontId="0" fillId="0" borderId="29" xfId="15" applyBorder="1" applyAlignment="1">
      <alignment vertical="center"/>
    </xf>
    <xf numFmtId="49" fontId="0" fillId="0" borderId="7" xfId="15" applyNumberFormat="1" applyFont="1" applyBorder="1" applyAlignment="1">
      <alignment horizontal="justify" vertical="center"/>
    </xf>
    <xf numFmtId="49" fontId="0" fillId="0" borderId="7" xfId="15" applyNumberFormat="1" applyBorder="1" applyAlignment="1">
      <alignment horizontal="center" vertical="center"/>
    </xf>
    <xf numFmtId="43" fontId="0" fillId="0" borderId="7" xfId="15" applyBorder="1" applyAlignment="1">
      <alignment vertical="center"/>
    </xf>
    <xf numFmtId="49" fontId="0" fillId="0" borderId="29" xfId="15" applyNumberFormat="1" applyFont="1" applyBorder="1" applyAlignment="1">
      <alignment horizontal="justify" vertical="center"/>
    </xf>
    <xf numFmtId="49" fontId="0" fillId="0" borderId="29" xfId="15" applyNumberFormat="1" applyBorder="1" applyAlignment="1">
      <alignment horizontal="center" vertical="center"/>
    </xf>
    <xf numFmtId="49" fontId="0" fillId="0" borderId="49" xfId="15" applyNumberFormat="1" applyFont="1" applyBorder="1" applyAlignment="1">
      <alignment horizontal="justify" vertical="center"/>
    </xf>
    <xf numFmtId="49" fontId="0" fillId="0" borderId="49" xfId="15" applyNumberFormat="1" applyFont="1" applyBorder="1" applyAlignment="1">
      <alignment horizontal="center" vertical="center"/>
    </xf>
    <xf numFmtId="43" fontId="0" fillId="0" borderId="49" xfId="15" applyBorder="1" applyAlignment="1">
      <alignment vertical="center"/>
    </xf>
    <xf numFmtId="49" fontId="0" fillId="0" borderId="48" xfId="15" applyNumberFormat="1" applyFont="1" applyFill="1" applyBorder="1" applyAlignment="1">
      <alignment horizontal="center" vertical="center"/>
    </xf>
    <xf numFmtId="49" fontId="0" fillId="0" borderId="47" xfId="15" applyNumberFormat="1" applyFont="1" applyBorder="1" applyAlignment="1">
      <alignment horizontal="justify" vertical="center"/>
    </xf>
    <xf numFmtId="49" fontId="0" fillId="0" borderId="47" xfId="15" applyNumberFormat="1" applyBorder="1" applyAlignment="1">
      <alignment horizontal="center" vertical="center"/>
    </xf>
    <xf numFmtId="49" fontId="0" fillId="0" borderId="9" xfId="15" applyNumberFormat="1" applyFont="1" applyBorder="1" applyAlignment="1">
      <alignment horizontal="justify" vertical="center"/>
    </xf>
    <xf numFmtId="49" fontId="0" fillId="0" borderId="9" xfId="15" applyNumberFormat="1" applyBorder="1" applyAlignment="1">
      <alignment horizontal="center" vertical="center"/>
    </xf>
    <xf numFmtId="43" fontId="0" fillId="0" borderId="9" xfId="15" applyBorder="1" applyAlignment="1">
      <alignment vertical="center"/>
    </xf>
    <xf numFmtId="49" fontId="0" fillId="0" borderId="38" xfId="15" applyNumberFormat="1" applyFont="1" applyBorder="1" applyAlignment="1">
      <alignment horizontal="center" vertical="center"/>
    </xf>
    <xf numFmtId="49" fontId="0" fillId="0" borderId="11" xfId="15" applyNumberFormat="1" applyFont="1" applyFill="1" applyBorder="1" applyAlignment="1">
      <alignment horizontal="center" vertical="center"/>
    </xf>
    <xf numFmtId="49" fontId="0" fillId="0" borderId="46" xfId="15" applyNumberFormat="1" applyFont="1" applyFill="1" applyBorder="1" applyAlignment="1">
      <alignment horizontal="center" vertical="center"/>
    </xf>
    <xf numFmtId="49" fontId="0" fillId="0" borderId="48" xfId="15" applyNumberFormat="1" applyFont="1" applyFill="1" applyBorder="1" applyAlignment="1">
      <alignment horizontal="justify" vertical="center"/>
    </xf>
    <xf numFmtId="43" fontId="3" fillId="0" borderId="50" xfId="15" applyFont="1" applyBorder="1" applyAlignment="1">
      <alignment horizontal="center" vertical="center" wrapText="1"/>
    </xf>
    <xf numFmtId="43" fontId="1" fillId="0" borderId="51" xfId="15" applyFont="1" applyBorder="1" applyAlignment="1">
      <alignment vertical="center"/>
    </xf>
    <xf numFmtId="49" fontId="0" fillId="0" borderId="52" xfId="15" applyNumberFormat="1" applyBorder="1" applyAlignment="1">
      <alignment horizontal="justify" vertical="center"/>
    </xf>
    <xf numFmtId="49" fontId="0" fillId="0" borderId="53" xfId="15" applyNumberFormat="1" applyBorder="1" applyAlignment="1">
      <alignment horizontal="justify" vertical="center"/>
    </xf>
    <xf numFmtId="43" fontId="1" fillId="0" borderId="50" xfId="15" applyNumberFormat="1" applyFont="1" applyBorder="1" applyAlignment="1">
      <alignment horizontal="justify" vertical="center"/>
    </xf>
    <xf numFmtId="43" fontId="1" fillId="0" borderId="51" xfId="15" applyNumberFormat="1" applyFont="1" applyBorder="1" applyAlignment="1">
      <alignment horizontal="justify" vertical="center"/>
    </xf>
    <xf numFmtId="43" fontId="0" fillId="0" borderId="54" xfId="15" applyBorder="1" applyAlignment="1">
      <alignment vertical="center"/>
    </xf>
    <xf numFmtId="43" fontId="1" fillId="0" borderId="55" xfId="15" applyFont="1" applyBorder="1" applyAlignment="1">
      <alignment vertical="center"/>
    </xf>
    <xf numFmtId="43" fontId="0" fillId="0" borderId="0" xfId="15" applyBorder="1" applyAlignment="1">
      <alignment/>
    </xf>
    <xf numFmtId="43" fontId="1" fillId="3" borderId="56" xfId="15" applyFont="1" applyFill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164" fontId="7" fillId="0" borderId="17" xfId="15" applyNumberFormat="1" applyFont="1" applyFill="1" applyBorder="1" applyAlignment="1">
      <alignment vertical="center"/>
    </xf>
    <xf numFmtId="164" fontId="26" fillId="0" borderId="33" xfId="15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center" vertical="center"/>
    </xf>
    <xf numFmtId="164" fontId="7" fillId="0" borderId="11" xfId="15" applyNumberFormat="1" applyFont="1" applyFill="1" applyBorder="1" applyAlignment="1">
      <alignment vertical="center"/>
    </xf>
    <xf numFmtId="164" fontId="26" fillId="0" borderId="12" xfId="15" applyNumberFormat="1" applyFont="1" applyFill="1" applyBorder="1" applyAlignment="1">
      <alignment vertical="center"/>
    </xf>
    <xf numFmtId="49" fontId="26" fillId="0" borderId="4" xfId="0" applyNumberFormat="1" applyFont="1" applyFill="1" applyBorder="1" applyAlignment="1">
      <alignment horizontal="center" vertical="center"/>
    </xf>
    <xf numFmtId="164" fontId="7" fillId="0" borderId="57" xfId="15" applyNumberFormat="1" applyFont="1" applyFill="1" applyBorder="1" applyAlignment="1">
      <alignment vertical="center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vertical="center"/>
    </xf>
    <xf numFmtId="164" fontId="26" fillId="0" borderId="34" xfId="15" applyNumberFormat="1" applyFont="1" applyFill="1" applyBorder="1" applyAlignment="1">
      <alignment vertical="center"/>
    </xf>
    <xf numFmtId="164" fontId="7" fillId="0" borderId="11" xfId="15" applyNumberFormat="1" applyFont="1" applyFill="1" applyBorder="1" applyAlignment="1">
      <alignment horizontal="center" vertical="center"/>
    </xf>
    <xf numFmtId="43" fontId="0" fillId="0" borderId="48" xfId="15" applyFill="1" applyBorder="1" applyAlignment="1">
      <alignment vertical="center"/>
    </xf>
    <xf numFmtId="0" fontId="1" fillId="0" borderId="0" xfId="0" applyFont="1" applyAlignment="1">
      <alignment horizontal="center" wrapText="1"/>
    </xf>
    <xf numFmtId="49" fontId="1" fillId="0" borderId="58" xfId="15" applyNumberFormat="1" applyFont="1" applyFill="1" applyBorder="1" applyAlignment="1">
      <alignment horizontal="center" vertical="center"/>
    </xf>
    <xf numFmtId="0" fontId="23" fillId="2" borderId="59" xfId="0" applyNumberFormat="1" applyFont="1" applyFill="1" applyBorder="1" applyAlignment="1" applyProtection="1">
      <alignment horizontal="center" vertical="distributed"/>
      <protection locked="0"/>
    </xf>
    <xf numFmtId="0" fontId="3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3" fontId="3" fillId="0" borderId="51" xfId="0" applyNumberFormat="1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justify" vertical="center" wrapText="1"/>
    </xf>
    <xf numFmtId="43" fontId="20" fillId="0" borderId="61" xfId="0" applyNumberFormat="1" applyFont="1" applyBorder="1" applyAlignment="1">
      <alignment vertical="center"/>
    </xf>
    <xf numFmtId="43" fontId="10" fillId="0" borderId="61" xfId="0" applyNumberFormat="1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43" fontId="11" fillId="0" borderId="64" xfId="0" applyNumberFormat="1" applyFont="1" applyBorder="1" applyAlignment="1">
      <alignment/>
    </xf>
    <xf numFmtId="0" fontId="20" fillId="0" borderId="45" xfId="0" applyFont="1" applyBorder="1" applyAlignment="1">
      <alignment/>
    </xf>
    <xf numFmtId="43" fontId="20" fillId="0" borderId="65" xfId="0" applyNumberFormat="1" applyFont="1" applyBorder="1" applyAlignment="1">
      <alignment/>
    </xf>
    <xf numFmtId="0" fontId="20" fillId="0" borderId="11" xfId="0" applyFont="1" applyBorder="1" applyAlignment="1">
      <alignment/>
    </xf>
    <xf numFmtId="43" fontId="20" fillId="0" borderId="61" xfId="0" applyNumberFormat="1" applyFont="1" applyBorder="1" applyAlignment="1">
      <alignment/>
    </xf>
    <xf numFmtId="0" fontId="20" fillId="0" borderId="49" xfId="0" applyFont="1" applyBorder="1" applyAlignment="1">
      <alignment/>
    </xf>
    <xf numFmtId="43" fontId="20" fillId="0" borderId="66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0" fontId="20" fillId="0" borderId="67" xfId="0" applyFont="1" applyBorder="1" applyAlignment="1">
      <alignment/>
    </xf>
    <xf numFmtId="43" fontId="20" fillId="0" borderId="51" xfId="0" applyNumberFormat="1" applyFont="1" applyBorder="1" applyAlignment="1">
      <alignment/>
    </xf>
    <xf numFmtId="0" fontId="29" fillId="0" borderId="1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49" fontId="26" fillId="0" borderId="3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vertical="center" wrapText="1"/>
    </xf>
    <xf numFmtId="49" fontId="16" fillId="0" borderId="11" xfId="15" applyNumberFormat="1" applyFont="1" applyFill="1" applyBorder="1" applyAlignment="1">
      <alignment horizontal="justify" vertical="center" wrapText="1"/>
    </xf>
    <xf numFmtId="49" fontId="26" fillId="0" borderId="11" xfId="0" applyNumberFormat="1" applyFont="1" applyFill="1" applyBorder="1" applyAlignment="1">
      <alignment horizontal="justify" vertical="center" wrapText="1"/>
    </xf>
    <xf numFmtId="49" fontId="26" fillId="0" borderId="11" xfId="15" applyNumberFormat="1" applyFont="1" applyBorder="1" applyAlignment="1">
      <alignment horizontal="justify" vertical="center"/>
    </xf>
    <xf numFmtId="49" fontId="26" fillId="0" borderId="11" xfId="0" applyNumberFormat="1" applyFont="1" applyFill="1" applyBorder="1" applyAlignment="1">
      <alignment vertical="center" wrapText="1"/>
    </xf>
    <xf numFmtId="49" fontId="26" fillId="0" borderId="68" xfId="15" applyNumberFormat="1" applyFont="1" applyBorder="1" applyAlignment="1">
      <alignment horizontal="center" vertical="center"/>
    </xf>
    <xf numFmtId="49" fontId="26" fillId="0" borderId="57" xfId="15" applyNumberFormat="1" applyFont="1" applyBorder="1" applyAlignment="1">
      <alignment horizontal="center" vertical="center"/>
    </xf>
    <xf numFmtId="49" fontId="26" fillId="0" borderId="57" xfId="15" applyNumberFormat="1" applyFont="1" applyBorder="1" applyAlignment="1">
      <alignment horizontal="justify" vertical="center"/>
    </xf>
    <xf numFmtId="43" fontId="7" fillId="0" borderId="57" xfId="15" applyFont="1" applyBorder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wrapText="1"/>
    </xf>
    <xf numFmtId="164" fontId="30" fillId="0" borderId="0" xfId="15" applyNumberFormat="1" applyFont="1" applyFill="1" applyAlignment="1">
      <alignment vertical="center"/>
    </xf>
    <xf numFmtId="164" fontId="7" fillId="0" borderId="0" xfId="15" applyNumberFormat="1" applyFont="1" applyFill="1" applyAlignment="1">
      <alignment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3" fontId="3" fillId="3" borderId="69" xfId="15" applyFont="1" applyFill="1" applyBorder="1" applyAlignment="1">
      <alignment horizontal="center" vertical="center" wrapText="1"/>
    </xf>
    <xf numFmtId="164" fontId="31" fillId="0" borderId="11" xfId="15" applyNumberFormat="1" applyFont="1" applyBorder="1" applyAlignment="1">
      <alignment horizontal="center" vertical="center" wrapText="1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3" fontId="0" fillId="0" borderId="47" xfId="15" applyBorder="1" applyAlignment="1">
      <alignment horizontal="center" vertical="center"/>
    </xf>
    <xf numFmtId="43" fontId="20" fillId="0" borderId="70" xfId="15" applyFont="1" applyBorder="1" applyAlignment="1">
      <alignment horizontal="center" vertical="center"/>
    </xf>
    <xf numFmtId="43" fontId="0" fillId="0" borderId="9" xfId="15" applyFont="1" applyBorder="1" applyAlignment="1">
      <alignment vertical="center"/>
    </xf>
    <xf numFmtId="49" fontId="0" fillId="0" borderId="48" xfId="15" applyNumberFormat="1" applyFont="1" applyBorder="1" applyAlignment="1">
      <alignment horizontal="center" vertical="center"/>
    </xf>
    <xf numFmtId="43" fontId="0" fillId="0" borderId="46" xfId="15" applyFont="1" applyBorder="1" applyAlignment="1">
      <alignment/>
    </xf>
    <xf numFmtId="43" fontId="5" fillId="0" borderId="1" xfId="15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justify" vertical="center" wrapText="1"/>
    </xf>
    <xf numFmtId="49" fontId="26" fillId="0" borderId="11" xfId="0" applyNumberFormat="1" applyFont="1" applyFill="1" applyBorder="1" applyAlignment="1">
      <alignment horizontal="justify" vertical="center" wrapText="1"/>
    </xf>
    <xf numFmtId="0" fontId="21" fillId="0" borderId="0" xfId="18" applyNumberFormat="1" applyFill="1" applyBorder="1" applyAlignment="1" applyProtection="1">
      <alignment horizontal="left"/>
      <protection locked="0"/>
    </xf>
    <xf numFmtId="0" fontId="21" fillId="0" borderId="0" xfId="18" applyNumberFormat="1" applyFill="1" applyBorder="1" applyAlignment="1" applyProtection="1">
      <alignment/>
      <protection locked="0"/>
    </xf>
    <xf numFmtId="43" fontId="0" fillId="0" borderId="71" xfId="15" applyBorder="1" applyAlignment="1">
      <alignment vertical="center"/>
    </xf>
    <xf numFmtId="43" fontId="0" fillId="0" borderId="72" xfId="15" applyBorder="1" applyAlignment="1">
      <alignment horizontal="center" vertical="center"/>
    </xf>
    <xf numFmtId="43" fontId="0" fillId="0" borderId="70" xfId="15" applyBorder="1" applyAlignment="1">
      <alignment horizontal="center" vertical="center"/>
    </xf>
    <xf numFmtId="43" fontId="3" fillId="3" borderId="69" xfId="15" applyFont="1" applyFill="1" applyBorder="1" applyAlignment="1">
      <alignment vertical="center" wrapText="1"/>
    </xf>
    <xf numFmtId="49" fontId="0" fillId="0" borderId="7" xfId="15" applyNumberFormat="1" applyFont="1" applyFill="1" applyBorder="1" applyAlignment="1">
      <alignment horizontal="justify" vertical="center"/>
    </xf>
    <xf numFmtId="49" fontId="0" fillId="0" borderId="7" xfId="15" applyNumberFormat="1" applyFont="1" applyFill="1" applyBorder="1" applyAlignment="1">
      <alignment horizontal="center" vertical="center"/>
    </xf>
    <xf numFmtId="43" fontId="0" fillId="0" borderId="7" xfId="15" applyFill="1" applyBorder="1" applyAlignment="1">
      <alignment vertical="center"/>
    </xf>
    <xf numFmtId="43" fontId="7" fillId="0" borderId="11" xfId="15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7" fillId="0" borderId="4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43" fontId="34" fillId="2" borderId="45" xfId="0" applyNumberFormat="1" applyFont="1" applyFill="1" applyBorder="1" applyAlignment="1" applyProtection="1">
      <alignment vertical="center"/>
      <protection locked="0"/>
    </xf>
    <xf numFmtId="43" fontId="34" fillId="2" borderId="65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justify" vertical="center" wrapText="1"/>
    </xf>
    <xf numFmtId="43" fontId="0" fillId="0" borderId="11" xfId="0" applyNumberFormat="1" applyBorder="1" applyAlignment="1">
      <alignment horizontal="right" vertical="center" wrapText="1"/>
    </xf>
    <xf numFmtId="43" fontId="35" fillId="0" borderId="11" xfId="0" applyNumberFormat="1" applyFont="1" applyFill="1" applyBorder="1" applyAlignment="1" applyProtection="1">
      <alignment vertical="center"/>
      <protection locked="0"/>
    </xf>
    <xf numFmtId="43" fontId="35" fillId="0" borderId="61" xfId="0" applyNumberFormat="1" applyFont="1" applyFill="1" applyBorder="1" applyAlignment="1" applyProtection="1">
      <alignment vertical="center"/>
      <protection locked="0"/>
    </xf>
    <xf numFmtId="0" fontId="0" fillId="0" borderId="49" xfId="0" applyBorder="1" applyAlignment="1">
      <alignment horizontal="justify" vertical="center" wrapText="1"/>
    </xf>
    <xf numFmtId="43" fontId="35" fillId="0" borderId="49" xfId="0" applyNumberFormat="1" applyFont="1" applyFill="1" applyBorder="1" applyAlignment="1" applyProtection="1">
      <alignment vertical="center"/>
      <protection locked="0"/>
    </xf>
    <xf numFmtId="43" fontId="35" fillId="0" borderId="66" xfId="0" applyNumberFormat="1" applyFont="1" applyFill="1" applyBorder="1" applyAlignment="1" applyProtection="1">
      <alignment vertical="center"/>
      <protection locked="0"/>
    </xf>
    <xf numFmtId="0" fontId="25" fillId="0" borderId="6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43" fontId="1" fillId="0" borderId="11" xfId="0" applyNumberFormat="1" applyFont="1" applyBorder="1" applyAlignment="1">
      <alignment horizontal="right" vertical="center" wrapText="1"/>
    </xf>
    <xf numFmtId="43" fontId="34" fillId="0" borderId="11" xfId="0" applyNumberFormat="1" applyFont="1" applyFill="1" applyBorder="1" applyAlignment="1" applyProtection="1">
      <alignment vertical="center"/>
      <protection locked="0"/>
    </xf>
    <xf numFmtId="43" fontId="34" fillId="0" borderId="61" xfId="0" applyNumberFormat="1" applyFont="1" applyFill="1" applyBorder="1" applyAlignment="1" applyProtection="1">
      <alignment vertical="center"/>
      <protection locked="0"/>
    </xf>
    <xf numFmtId="0" fontId="24" fillId="2" borderId="6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justify" vertical="center" wrapText="1"/>
    </xf>
    <xf numFmtId="43" fontId="1" fillId="2" borderId="11" xfId="0" applyNumberFormat="1" applyFont="1" applyFill="1" applyBorder="1" applyAlignment="1">
      <alignment horizontal="right" vertical="center" wrapText="1"/>
    </xf>
    <xf numFmtId="43" fontId="34" fillId="2" borderId="11" xfId="0" applyNumberFormat="1" applyFont="1" applyFill="1" applyBorder="1" applyAlignment="1" applyProtection="1">
      <alignment vertical="center"/>
      <protection locked="0"/>
    </xf>
    <xf numFmtId="43" fontId="34" fillId="2" borderId="61" xfId="0" applyNumberFormat="1" applyFont="1" applyFill="1" applyBorder="1" applyAlignment="1" applyProtection="1">
      <alignment vertical="center"/>
      <protection locked="0"/>
    </xf>
    <xf numFmtId="43" fontId="7" fillId="0" borderId="0" xfId="0" applyNumberFormat="1" applyFont="1" applyFill="1" applyBorder="1" applyAlignment="1" applyProtection="1">
      <alignment horizontal="left"/>
      <protection locked="0"/>
    </xf>
    <xf numFmtId="0" fontId="24" fillId="2" borderId="63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justify" vertical="center" wrapText="1"/>
    </xf>
    <xf numFmtId="43" fontId="24" fillId="2" borderId="45" xfId="0" applyNumberFormat="1" applyFont="1" applyFill="1" applyBorder="1" applyAlignment="1">
      <alignment horizontal="right" vertical="center" wrapText="1"/>
    </xf>
    <xf numFmtId="0" fontId="23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>
      <alignment horizontal="center" vertical="center" wrapText="1"/>
    </xf>
    <xf numFmtId="43" fontId="34" fillId="2" borderId="56" xfId="0" applyNumberFormat="1" applyFont="1" applyFill="1" applyBorder="1" applyAlignment="1" applyProtection="1">
      <alignment horizontal="center" vertical="center"/>
      <protection locked="0"/>
    </xf>
    <xf numFmtId="43" fontId="34" fillId="2" borderId="73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justify" vertical="center" wrapText="1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5" fillId="0" borderId="33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34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164" fontId="5" fillId="0" borderId="12" xfId="15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/>
    </xf>
    <xf numFmtId="43" fontId="7" fillId="0" borderId="11" xfId="15" applyFont="1" applyBorder="1" applyAlignment="1">
      <alignment vertical="center"/>
    </xf>
    <xf numFmtId="164" fontId="31" fillId="0" borderId="57" xfId="15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15" applyNumberFormat="1" applyFont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4" xfId="15" applyNumberFormat="1" applyFont="1" applyBorder="1" applyAlignment="1">
      <alignment horizontal="center" vertical="center"/>
    </xf>
    <xf numFmtId="43" fontId="26" fillId="0" borderId="11" xfId="15" applyFont="1" applyBorder="1" applyAlignment="1">
      <alignment/>
    </xf>
    <xf numFmtId="49" fontId="26" fillId="0" borderId="57" xfId="0" applyNumberFormat="1" applyFont="1" applyFill="1" applyBorder="1" applyAlignment="1">
      <alignment horizontal="center" vertical="center"/>
    </xf>
    <xf numFmtId="164" fontId="5" fillId="0" borderId="13" xfId="15" applyNumberFormat="1" applyFont="1" applyFill="1" applyBorder="1" applyAlignment="1">
      <alignment vertical="center"/>
    </xf>
    <xf numFmtId="49" fontId="20" fillId="0" borderId="19" xfId="0" applyNumberFormat="1" applyFont="1" applyBorder="1" applyAlignment="1">
      <alignment horizontal="justify" vertical="center" wrapText="1"/>
    </xf>
    <xf numFmtId="49" fontId="20" fillId="0" borderId="0" xfId="0" applyNumberFormat="1" applyFont="1" applyAlignment="1">
      <alignment horizontal="justify" vertical="center" wrapText="1"/>
    </xf>
    <xf numFmtId="0" fontId="37" fillId="0" borderId="0" xfId="0" applyFont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justify" vertical="center" wrapText="1"/>
    </xf>
    <xf numFmtId="49" fontId="37" fillId="0" borderId="6" xfId="0" applyNumberFormat="1" applyFont="1" applyBorder="1" applyAlignment="1">
      <alignment horizontal="justify" vertical="center" wrapText="1"/>
    </xf>
    <xf numFmtId="49" fontId="37" fillId="0" borderId="5" xfId="0" applyNumberFormat="1" applyFont="1" applyBorder="1" applyAlignment="1">
      <alignment horizontal="justify" vertical="center" wrapText="1"/>
    </xf>
    <xf numFmtId="43" fontId="0" fillId="0" borderId="7" xfId="0" applyNumberFormat="1" applyBorder="1" applyAlignment="1">
      <alignment vertical="center"/>
    </xf>
    <xf numFmtId="43" fontId="0" fillId="0" borderId="11" xfId="0" applyNumberFormat="1" applyBorder="1" applyAlignment="1">
      <alignment vertical="center"/>
    </xf>
    <xf numFmtId="43" fontId="0" fillId="0" borderId="9" xfId="0" applyNumberFormat="1" applyBorder="1" applyAlignment="1">
      <alignment vertical="center"/>
    </xf>
    <xf numFmtId="43" fontId="1" fillId="0" borderId="1" xfId="0" applyNumberFormat="1" applyFont="1" applyBorder="1" applyAlignment="1">
      <alignment/>
    </xf>
    <xf numFmtId="43" fontId="7" fillId="0" borderId="0" xfId="0" applyNumberFormat="1" applyFont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>
      <alignment/>
    </xf>
    <xf numFmtId="164" fontId="5" fillId="0" borderId="0" xfId="15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/>
    </xf>
    <xf numFmtId="164" fontId="0" fillId="0" borderId="12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4" fontId="12" fillId="0" borderId="11" xfId="15" applyNumberFormat="1" applyFont="1" applyBorder="1" applyAlignment="1">
      <alignment horizontal="center" vertical="center"/>
    </xf>
    <xf numFmtId="164" fontId="1" fillId="0" borderId="12" xfId="15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164" fontId="1" fillId="0" borderId="10" xfId="15" applyNumberFormat="1" applyFont="1" applyBorder="1" applyAlignment="1">
      <alignment horizontal="center" vertical="center"/>
    </xf>
    <xf numFmtId="164" fontId="11" fillId="0" borderId="1" xfId="15" applyNumberFormat="1" applyFont="1" applyBorder="1" applyAlignment="1">
      <alignment horizontal="center" vertical="center"/>
    </xf>
    <xf numFmtId="164" fontId="11" fillId="0" borderId="34" xfId="15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15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24" fillId="3" borderId="6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64" fontId="0" fillId="3" borderId="11" xfId="15" applyNumberFormat="1" applyFill="1" applyBorder="1" applyAlignment="1">
      <alignment horizontal="center" vertical="center"/>
    </xf>
    <xf numFmtId="164" fontId="0" fillId="3" borderId="12" xfId="15" applyNumberForma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18" applyNumberFormat="1" applyFont="1" applyFill="1" applyBorder="1" applyAlignment="1" applyProtection="1">
      <alignment horizontal="left"/>
      <protection locked="0"/>
    </xf>
    <xf numFmtId="0" fontId="38" fillId="0" borderId="0" xfId="18" applyNumberFormat="1" applyFont="1" applyFill="1" applyBorder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/>
      <protection locked="0"/>
    </xf>
    <xf numFmtId="0" fontId="38" fillId="0" borderId="0" xfId="0" applyNumberFormat="1" applyFont="1" applyFill="1" applyBorder="1" applyAlignment="1" applyProtection="1">
      <alignment/>
      <protection locked="0"/>
    </xf>
    <xf numFmtId="0" fontId="38" fillId="4" borderId="74" xfId="0" applyFont="1" applyFill="1" applyBorder="1" applyAlignment="1">
      <alignment horizontal="center" vertical="center"/>
    </xf>
    <xf numFmtId="0" fontId="38" fillId="4" borderId="75" xfId="0" applyFont="1" applyFill="1" applyBorder="1" applyAlignment="1">
      <alignment horizontal="center" vertical="center" wrapText="1"/>
    </xf>
    <xf numFmtId="0" fontId="39" fillId="4" borderId="76" xfId="0" applyFont="1" applyFill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8" fillId="4" borderId="76" xfId="0" applyFont="1" applyFill="1" applyBorder="1" applyAlignment="1">
      <alignment horizontal="right" vertical="center"/>
    </xf>
    <xf numFmtId="0" fontId="38" fillId="0" borderId="76" xfId="0" applyFont="1" applyBorder="1" applyAlignment="1">
      <alignment horizontal="right" vertical="center"/>
    </xf>
    <xf numFmtId="0" fontId="38" fillId="4" borderId="75" xfId="0" applyFont="1" applyFill="1" applyBorder="1" applyAlignment="1">
      <alignment horizontal="right" vertical="center"/>
    </xf>
    <xf numFmtId="49" fontId="26" fillId="0" borderId="6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justify" vertical="center" wrapText="1"/>
    </xf>
    <xf numFmtId="164" fontId="7" fillId="0" borderId="7" xfId="15" applyNumberFormat="1" applyFont="1" applyFill="1" applyBorder="1" applyAlignment="1">
      <alignment vertical="center"/>
    </xf>
    <xf numFmtId="43" fontId="7" fillId="0" borderId="7" xfId="15" applyNumberFormat="1" applyFont="1" applyFill="1" applyBorder="1" applyAlignment="1">
      <alignment vertical="center"/>
    </xf>
    <xf numFmtId="49" fontId="26" fillId="0" borderId="6" xfId="15" applyNumberFormat="1" applyFont="1" applyBorder="1" applyAlignment="1">
      <alignment horizontal="center" vertical="center"/>
    </xf>
    <xf numFmtId="49" fontId="26" fillId="0" borderId="7" xfId="15" applyNumberFormat="1" applyFont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15" applyNumberFormat="1" applyFont="1" applyBorder="1" applyAlignment="1">
      <alignment horizontal="justify" vertical="center"/>
    </xf>
    <xf numFmtId="43" fontId="7" fillId="0" borderId="7" xfId="15" applyFont="1" applyBorder="1" applyAlignment="1">
      <alignment vertical="center"/>
    </xf>
    <xf numFmtId="164" fontId="31" fillId="0" borderId="7" xfId="15" applyNumberFormat="1" applyFont="1" applyBorder="1" applyAlignment="1">
      <alignment horizontal="center" vertical="center" wrapText="1"/>
    </xf>
    <xf numFmtId="164" fontId="5" fillId="0" borderId="8" xfId="15" applyNumberFormat="1" applyFont="1" applyFill="1" applyBorder="1" applyAlignment="1">
      <alignment vertical="center"/>
    </xf>
    <xf numFmtId="0" fontId="38" fillId="0" borderId="76" xfId="0" applyFont="1" applyBorder="1" applyAlignment="1">
      <alignment/>
    </xf>
    <xf numFmtId="0" fontId="38" fillId="0" borderId="76" xfId="0" applyFont="1" applyBorder="1" applyAlignment="1">
      <alignment horizontal="right" vertical="center"/>
    </xf>
    <xf numFmtId="0" fontId="38" fillId="4" borderId="75" xfId="0" applyFont="1" applyFill="1" applyBorder="1" applyAlignment="1">
      <alignment horizontal="right" vertical="center"/>
    </xf>
    <xf numFmtId="0" fontId="38" fillId="4" borderId="78" xfId="0" applyFont="1" applyFill="1" applyBorder="1" applyAlignment="1">
      <alignment horizontal="right" vertical="center"/>
    </xf>
    <xf numFmtId="0" fontId="38" fillId="4" borderId="75" xfId="0" applyFont="1" applyFill="1" applyBorder="1" applyAlignment="1">
      <alignment horizontal="center" vertical="center" wrapText="1"/>
    </xf>
    <xf numFmtId="0" fontId="39" fillId="0" borderId="79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8" fillId="4" borderId="79" xfId="0" applyFont="1" applyFill="1" applyBorder="1" applyAlignment="1">
      <alignment horizontal="center" vertical="center" wrapText="1"/>
    </xf>
    <xf numFmtId="0" fontId="38" fillId="4" borderId="76" xfId="0" applyFont="1" applyFill="1" applyBorder="1" applyAlignment="1">
      <alignment horizontal="center" vertical="center" wrapText="1"/>
    </xf>
    <xf numFmtId="0" fontId="38" fillId="4" borderId="80" xfId="0" applyFont="1" applyFill="1" applyBorder="1" applyAlignment="1">
      <alignment horizontal="center" vertical="center" wrapText="1"/>
    </xf>
    <xf numFmtId="43" fontId="39" fillId="0" borderId="81" xfId="0" applyNumberFormat="1" applyFont="1" applyFill="1" applyBorder="1" applyAlignment="1" applyProtection="1">
      <alignment horizontal="center"/>
      <protection locked="0"/>
    </xf>
    <xf numFmtId="43" fontId="39" fillId="0" borderId="82" xfId="0" applyNumberFormat="1" applyFont="1" applyFill="1" applyBorder="1" applyAlignment="1" applyProtection="1">
      <alignment horizontal="center"/>
      <protection locked="0"/>
    </xf>
    <xf numFmtId="43" fontId="39" fillId="0" borderId="55" xfId="0" applyNumberFormat="1" applyFont="1" applyFill="1" applyBorder="1" applyAlignment="1" applyProtection="1">
      <alignment horizontal="center"/>
      <protection locked="0"/>
    </xf>
    <xf numFmtId="0" fontId="38" fillId="4" borderId="59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170" fontId="3" fillId="0" borderId="84" xfId="15" applyNumberFormat="1" applyFont="1" applyFill="1" applyBorder="1" applyAlignment="1">
      <alignment horizontal="center" vertical="center"/>
    </xf>
    <xf numFmtId="0" fontId="39" fillId="0" borderId="50" xfId="0" applyNumberFormat="1" applyFont="1" applyFill="1" applyBorder="1" applyAlignment="1" applyProtection="1">
      <alignment horizontal="center"/>
      <protection locked="0"/>
    </xf>
    <xf numFmtId="0" fontId="39" fillId="0" borderId="67" xfId="0" applyNumberFormat="1" applyFont="1" applyFill="1" applyBorder="1" applyAlignment="1" applyProtection="1">
      <alignment horizontal="center"/>
      <protection locked="0"/>
    </xf>
    <xf numFmtId="43" fontId="1" fillId="0" borderId="56" xfId="15" applyFont="1" applyFill="1" applyBorder="1" applyAlignment="1">
      <alignment horizontal="center" vertical="center"/>
    </xf>
    <xf numFmtId="43" fontId="27" fillId="2" borderId="85" xfId="0" applyNumberFormat="1" applyFont="1" applyFill="1" applyBorder="1" applyAlignment="1">
      <alignment horizontal="center" vertical="distributed" wrapText="1"/>
    </xf>
    <xf numFmtId="43" fontId="27" fillId="2" borderId="86" xfId="0" applyNumberFormat="1" applyFont="1" applyFill="1" applyBorder="1" applyAlignment="1">
      <alignment horizontal="center" vertical="distributed" wrapText="1"/>
    </xf>
    <xf numFmtId="170" fontId="7" fillId="0" borderId="87" xfId="15" applyNumberFormat="1" applyFont="1" applyFill="1" applyBorder="1" applyAlignment="1">
      <alignment horizontal="center" vertical="center"/>
    </xf>
    <xf numFmtId="170" fontId="7" fillId="0" borderId="88" xfId="15" applyNumberFormat="1" applyFont="1" applyFill="1" applyBorder="1" applyAlignment="1">
      <alignment horizontal="center" vertical="center"/>
    </xf>
    <xf numFmtId="170" fontId="3" fillId="0" borderId="89" xfId="15" applyNumberFormat="1" applyFont="1" applyFill="1" applyBorder="1" applyAlignment="1">
      <alignment horizontal="center" vertical="center"/>
    </xf>
    <xf numFmtId="0" fontId="23" fillId="2" borderId="83" xfId="0" applyNumberFormat="1" applyFont="1" applyFill="1" applyBorder="1" applyAlignment="1" applyProtection="1">
      <alignment horizontal="center" vertical="distributed"/>
      <protection locked="0"/>
    </xf>
    <xf numFmtId="43" fontId="18" fillId="0" borderId="90" xfId="15" applyFont="1" applyFill="1" applyBorder="1" applyAlignment="1">
      <alignment horizontal="left" vertical="center" wrapText="1"/>
    </xf>
    <xf numFmtId="43" fontId="1" fillId="0" borderId="42" xfId="15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63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3" fillId="0" borderId="45" xfId="0" applyNumberFormat="1" applyFont="1" applyFill="1" applyBorder="1" applyAlignment="1" applyProtection="1">
      <alignment horizontal="center"/>
      <protection locked="0"/>
    </xf>
    <xf numFmtId="0" fontId="23" fillId="0" borderId="65" xfId="0" applyNumberFormat="1" applyFont="1" applyFill="1" applyBorder="1" applyAlignment="1" applyProtection="1">
      <alignment horizontal="center"/>
      <protection locked="0"/>
    </xf>
    <xf numFmtId="0" fontId="23" fillId="0" borderId="11" xfId="0" applyNumberFormat="1" applyFont="1" applyFill="1" applyBorder="1" applyAlignment="1" applyProtection="1">
      <alignment horizontal="center"/>
      <protection locked="0"/>
    </xf>
    <xf numFmtId="0" fontId="23" fillId="0" borderId="6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0" fontId="39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38" fillId="4" borderId="80" xfId="0" applyFont="1" applyFill="1" applyBorder="1" applyAlignment="1">
      <alignment/>
    </xf>
    <xf numFmtId="0" fontId="38" fillId="4" borderId="75" xfId="0" applyFont="1" applyFill="1" applyBorder="1" applyAlignment="1">
      <alignment/>
    </xf>
    <xf numFmtId="0" fontId="38" fillId="0" borderId="91" xfId="0" applyFont="1" applyBorder="1" applyAlignment="1">
      <alignment horizontal="right" vertical="center"/>
    </xf>
    <xf numFmtId="0" fontId="39" fillId="4" borderId="79" xfId="0" applyFont="1" applyFill="1" applyBorder="1" applyAlignment="1">
      <alignment horizontal="center" vertical="center"/>
    </xf>
    <xf numFmtId="0" fontId="39" fillId="4" borderId="76" xfId="0" applyFont="1" applyFill="1" applyBorder="1" applyAlignment="1">
      <alignment horizontal="center" vertical="center"/>
    </xf>
    <xf numFmtId="0" fontId="38" fillId="4" borderId="76" xfId="0" applyFont="1" applyFill="1" applyBorder="1" applyAlignment="1">
      <alignment/>
    </xf>
    <xf numFmtId="0" fontId="38" fillId="4" borderId="76" xfId="0" applyFont="1" applyFill="1" applyBorder="1" applyAlignment="1">
      <alignment horizontal="right" vertical="center"/>
    </xf>
    <xf numFmtId="0" fontId="38" fillId="4" borderId="91" xfId="0" applyFont="1" applyFill="1" applyBorder="1" applyAlignment="1">
      <alignment horizontal="right" vertical="center"/>
    </xf>
    <xf numFmtId="0" fontId="40" fillId="0" borderId="60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horizontal="justify" vertical="center" wrapText="1"/>
      <protection locked="0"/>
    </xf>
    <xf numFmtId="43" fontId="38" fillId="0" borderId="32" xfId="0" applyNumberFormat="1" applyFont="1" applyFill="1" applyBorder="1" applyAlignment="1" applyProtection="1">
      <alignment horizontal="center"/>
      <protection locked="0"/>
    </xf>
    <xf numFmtId="43" fontId="38" fillId="0" borderId="92" xfId="0" applyNumberFormat="1" applyFont="1" applyFill="1" applyBorder="1" applyAlignment="1" applyProtection="1">
      <alignment horizontal="center"/>
      <protection locked="0"/>
    </xf>
    <xf numFmtId="43" fontId="38" fillId="0" borderId="93" xfId="0" applyNumberFormat="1" applyFont="1" applyFill="1" applyBorder="1" applyAlignment="1" applyProtection="1">
      <alignment horizontal="center"/>
      <protection locked="0"/>
    </xf>
    <xf numFmtId="0" fontId="38" fillId="0" borderId="49" xfId="0" applyNumberFormat="1" applyFont="1" applyFill="1" applyBorder="1" applyAlignment="1" applyProtection="1">
      <alignment horizontal="justify" vertical="center" wrapText="1"/>
      <protection locked="0"/>
    </xf>
    <xf numFmtId="43" fontId="38" fillId="0" borderId="94" xfId="0" applyNumberFormat="1" applyFont="1" applyFill="1" applyBorder="1" applyAlignment="1" applyProtection="1">
      <alignment horizontal="center"/>
      <protection locked="0"/>
    </xf>
    <xf numFmtId="43" fontId="38" fillId="0" borderId="95" xfId="0" applyNumberFormat="1" applyFont="1" applyFill="1" applyBorder="1" applyAlignment="1" applyProtection="1">
      <alignment horizontal="center"/>
      <protection locked="0"/>
    </xf>
    <xf numFmtId="43" fontId="38" fillId="0" borderId="96" xfId="0" applyNumberFormat="1" applyFont="1" applyFill="1" applyBorder="1" applyAlignment="1" applyProtection="1">
      <alignment horizontal="center"/>
      <protection locked="0"/>
    </xf>
    <xf numFmtId="0" fontId="40" fillId="0" borderId="62" xfId="0" applyNumberFormat="1" applyFont="1" applyFill="1" applyBorder="1" applyAlignment="1" applyProtection="1">
      <alignment horizontal="center" vertical="center" wrapText="1"/>
      <protection/>
    </xf>
    <xf numFmtId="0" fontId="40" fillId="0" borderId="4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8" applyFont="1" applyBorder="1" applyAlignment="1">
      <alignment horizontal="center" vertical="center"/>
      <protection/>
    </xf>
    <xf numFmtId="0" fontId="39" fillId="3" borderId="63" xfId="0" applyNumberFormat="1" applyFont="1" applyFill="1" applyBorder="1" applyAlignment="1" applyProtection="1">
      <alignment horizontal="center" vertical="center" wrapText="1"/>
      <protection/>
    </xf>
    <xf numFmtId="0" fontId="39" fillId="3" borderId="45" xfId="0" applyNumberFormat="1" applyFont="1" applyFill="1" applyBorder="1" applyAlignment="1" applyProtection="1">
      <alignment horizontal="center" vertical="center" wrapText="1"/>
      <protection/>
    </xf>
    <xf numFmtId="0" fontId="39" fillId="3" borderId="45" xfId="0" applyNumberFormat="1" applyFont="1" applyFill="1" applyBorder="1" applyAlignment="1" applyProtection="1">
      <alignment horizontal="center"/>
      <protection locked="0"/>
    </xf>
    <xf numFmtId="0" fontId="39" fillId="3" borderId="97" xfId="0" applyNumberFormat="1" applyFont="1" applyFill="1" applyBorder="1" applyAlignment="1" applyProtection="1">
      <alignment horizontal="center"/>
      <protection locked="0"/>
    </xf>
    <xf numFmtId="0" fontId="39" fillId="3" borderId="98" xfId="0" applyNumberFormat="1" applyFont="1" applyFill="1" applyBorder="1" applyAlignment="1" applyProtection="1">
      <alignment horizontal="center"/>
      <protection locked="0"/>
    </xf>
    <xf numFmtId="0" fontId="39" fillId="3" borderId="99" xfId="0" applyNumberFormat="1" applyFont="1" applyFill="1" applyBorder="1" applyAlignment="1" applyProtection="1">
      <alignment horizontal="center"/>
      <protection locked="0"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0" fontId="38" fillId="4" borderId="100" xfId="0" applyFont="1" applyFill="1" applyBorder="1" applyAlignment="1">
      <alignment horizontal="center" vertical="center" wrapText="1"/>
    </xf>
    <xf numFmtId="0" fontId="38" fillId="4" borderId="101" xfId="0" applyFont="1" applyFill="1" applyBorder="1" applyAlignment="1">
      <alignment horizontal="center" vertical="center"/>
    </xf>
    <xf numFmtId="0" fontId="38" fillId="4" borderId="74" xfId="0" applyFont="1" applyFill="1" applyBorder="1" applyAlignment="1">
      <alignment horizontal="center" vertical="center"/>
    </xf>
    <xf numFmtId="0" fontId="38" fillId="4" borderId="91" xfId="0" applyFont="1" applyFill="1" applyBorder="1" applyAlignment="1">
      <alignment horizontal="center" vertical="center" wrapText="1"/>
    </xf>
    <xf numFmtId="0" fontId="38" fillId="4" borderId="78" xfId="0" applyFont="1" applyFill="1" applyBorder="1" applyAlignment="1">
      <alignment horizontal="center" vertical="center" wrapText="1"/>
    </xf>
    <xf numFmtId="0" fontId="38" fillId="4" borderId="102" xfId="0" applyFont="1" applyFill="1" applyBorder="1" applyAlignment="1">
      <alignment horizontal="center" vertical="center"/>
    </xf>
    <xf numFmtId="43" fontId="1" fillId="0" borderId="0" xfId="15" applyFont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3" fontId="1" fillId="0" borderId="0" xfId="15" applyFont="1" applyAlignment="1">
      <alignment horizontal="center"/>
    </xf>
    <xf numFmtId="0" fontId="17" fillId="2" borderId="4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0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3" fontId="0" fillId="0" borderId="107" xfId="0" applyNumberForma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3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3" fillId="0" borderId="25" xfId="0" applyFont="1" applyBorder="1" applyAlignment="1">
      <alignment horizontal="center" wrapText="1"/>
    </xf>
    <xf numFmtId="0" fontId="3" fillId="0" borderId="10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49" fontId="3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3" fontId="1" fillId="0" borderId="0" xfId="15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5" applyFont="1" applyBorder="1" applyAlignment="1">
      <alignment horizontal="center" vertical="center"/>
    </xf>
    <xf numFmtId="43" fontId="3" fillId="0" borderId="34" xfId="15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3" fontId="10" fillId="0" borderId="7" xfId="15" applyFont="1" applyBorder="1" applyAlignment="1">
      <alignment horizontal="center" vertical="center"/>
    </xf>
    <xf numFmtId="43" fontId="10" fillId="0" borderId="8" xfId="15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3" fontId="10" fillId="0" borderId="109" xfId="15" applyFont="1" applyBorder="1" applyAlignment="1">
      <alignment horizontal="center" vertical="center"/>
    </xf>
    <xf numFmtId="43" fontId="10" fillId="0" borderId="110" xfId="15" applyFont="1" applyBorder="1" applyAlignment="1">
      <alignment horizontal="center" vertical="center"/>
    </xf>
    <xf numFmtId="43" fontId="10" fillId="0" borderId="111" xfId="15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right" wrapText="1"/>
    </xf>
    <xf numFmtId="43" fontId="3" fillId="0" borderId="0" xfId="15" applyFont="1" applyAlignment="1">
      <alignment horizontal="center"/>
    </xf>
    <xf numFmtId="43" fontId="11" fillId="0" borderId="68" xfId="15" applyFont="1" applyBorder="1" applyAlignment="1">
      <alignment horizontal="center" vertical="center"/>
    </xf>
    <xf numFmtId="43" fontId="11" fillId="0" borderId="57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0" fillId="0" borderId="0" xfId="15" applyAlignment="1">
      <alignment horizontal="left" vertical="center"/>
    </xf>
    <xf numFmtId="43" fontId="3" fillId="0" borderId="0" xfId="15" applyFont="1" applyAlignment="1">
      <alignment horizontal="center" wrapText="1"/>
    </xf>
    <xf numFmtId="43" fontId="11" fillId="0" borderId="2" xfId="15" applyFont="1" applyFill="1" applyBorder="1" applyAlignment="1">
      <alignment horizontal="center"/>
    </xf>
    <xf numFmtId="43" fontId="11" fillId="0" borderId="1" xfId="15" applyFont="1" applyFill="1" applyBorder="1" applyAlignment="1">
      <alignment horizontal="center"/>
    </xf>
    <xf numFmtId="43" fontId="11" fillId="0" borderId="34" xfId="15" applyFont="1" applyFill="1" applyBorder="1" applyAlignment="1">
      <alignment horizontal="center"/>
    </xf>
    <xf numFmtId="43" fontId="11" fillId="0" borderId="2" xfId="15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center"/>
    </xf>
    <xf numFmtId="43" fontId="11" fillId="0" borderId="34" xfId="15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3" fontId="9" fillId="0" borderId="0" xfId="15" applyFont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43" fontId="10" fillId="0" borderId="17" xfId="15" applyFont="1" applyBorder="1" applyAlignment="1">
      <alignment horizontal="center" vertical="center"/>
    </xf>
    <xf numFmtId="43" fontId="10" fillId="0" borderId="33" xfId="15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3" fontId="10" fillId="0" borderId="11" xfId="15" applyFont="1" applyBorder="1" applyAlignment="1">
      <alignment horizontal="center" vertical="center"/>
    </xf>
    <xf numFmtId="43" fontId="10" fillId="0" borderId="12" xfId="15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3" fontId="10" fillId="0" borderId="32" xfId="15" applyFont="1" applyBorder="1" applyAlignment="1">
      <alignment horizontal="center" vertical="center"/>
    </xf>
    <xf numFmtId="43" fontId="10" fillId="0" borderId="92" xfId="15" applyFont="1" applyBorder="1" applyAlignment="1">
      <alignment horizontal="center" vertical="center"/>
    </xf>
    <xf numFmtId="43" fontId="10" fillId="0" borderId="112" xfId="15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43" fontId="10" fillId="0" borderId="57" xfId="15" applyFont="1" applyBorder="1" applyAlignment="1">
      <alignment horizontal="center" vertical="center"/>
    </xf>
    <xf numFmtId="43" fontId="10" fillId="0" borderId="13" xfId="15" applyFont="1" applyBorder="1" applyAlignment="1">
      <alignment horizontal="center" vertical="center"/>
    </xf>
    <xf numFmtId="43" fontId="3" fillId="3" borderId="69" xfId="15" applyFont="1" applyFill="1" applyBorder="1" applyAlignment="1">
      <alignment horizontal="center" vertical="center" wrapText="1"/>
    </xf>
    <xf numFmtId="43" fontId="3" fillId="3" borderId="113" xfId="15" applyFont="1" applyFill="1" applyBorder="1" applyAlignment="1">
      <alignment horizontal="center" vertical="center" wrapText="1"/>
    </xf>
    <xf numFmtId="43" fontId="0" fillId="0" borderId="47" xfId="15" applyBorder="1" applyAlignment="1">
      <alignment horizontal="center" vertical="center"/>
    </xf>
    <xf numFmtId="43" fontId="0" fillId="0" borderId="72" xfId="15" applyBorder="1" applyAlignment="1">
      <alignment horizontal="center" vertical="center"/>
    </xf>
    <xf numFmtId="43" fontId="0" fillId="0" borderId="70" xfId="15" applyBorder="1" applyAlignment="1">
      <alignment horizontal="center" vertical="center"/>
    </xf>
    <xf numFmtId="43" fontId="0" fillId="0" borderId="71" xfId="15" applyBorder="1" applyAlignment="1">
      <alignment horizontal="center" vertical="center"/>
    </xf>
    <xf numFmtId="43" fontId="3" fillId="3" borderId="114" xfId="15" applyFont="1" applyFill="1" applyBorder="1" applyAlignment="1">
      <alignment horizontal="center" vertical="center" wrapText="1"/>
    </xf>
    <xf numFmtId="43" fontId="3" fillId="3" borderId="115" xfId="15" applyFont="1" applyFill="1" applyBorder="1" applyAlignment="1">
      <alignment horizontal="center" vertical="center" wrapText="1"/>
    </xf>
    <xf numFmtId="43" fontId="0" fillId="0" borderId="29" xfId="15" applyBorder="1" applyAlignment="1">
      <alignment horizontal="center" vertical="center"/>
    </xf>
    <xf numFmtId="43" fontId="0" fillId="0" borderId="116" xfId="15" applyBorder="1" applyAlignment="1">
      <alignment horizontal="center" vertical="center"/>
    </xf>
    <xf numFmtId="43" fontId="0" fillId="0" borderId="117" xfId="15" applyBorder="1" applyAlignment="1">
      <alignment horizontal="center" vertical="center"/>
    </xf>
    <xf numFmtId="43" fontId="0" fillId="0" borderId="118" xfId="15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3" fontId="3" fillId="0" borderId="0" xfId="15" applyFont="1" applyBorder="1" applyAlignment="1">
      <alignment horizontal="center" vertical="center"/>
    </xf>
    <xf numFmtId="43" fontId="3" fillId="0" borderId="0" xfId="15" applyFont="1" applyBorder="1" applyAlignment="1">
      <alignment horizontal="center" vertical="center"/>
    </xf>
    <xf numFmtId="43" fontId="3" fillId="0" borderId="0" xfId="15" applyFont="1" applyBorder="1" applyAlignment="1">
      <alignment horizontal="center" vertical="center"/>
    </xf>
    <xf numFmtId="43" fontId="3" fillId="3" borderId="119" xfId="15" applyFont="1" applyFill="1" applyBorder="1" applyAlignment="1">
      <alignment horizontal="center" vertical="center" wrapText="1"/>
    </xf>
    <xf numFmtId="43" fontId="3" fillId="3" borderId="60" xfId="15" applyFont="1" applyFill="1" applyBorder="1" applyAlignment="1">
      <alignment horizontal="center" vertical="center" wrapText="1"/>
    </xf>
    <xf numFmtId="43" fontId="0" fillId="0" borderId="120" xfId="15" applyBorder="1" applyAlignment="1">
      <alignment horizontal="center" vertical="center"/>
    </xf>
    <xf numFmtId="43" fontId="0" fillId="0" borderId="11" xfId="15" applyBorder="1" applyAlignment="1">
      <alignment horizontal="center" vertical="center"/>
    </xf>
    <xf numFmtId="43" fontId="0" fillId="0" borderId="65" xfId="15" applyBorder="1" applyAlignment="1">
      <alignment vertical="center"/>
    </xf>
    <xf numFmtId="43" fontId="0" fillId="0" borderId="61" xfId="15" applyBorder="1" applyAlignment="1">
      <alignment vertical="center"/>
    </xf>
    <xf numFmtId="43" fontId="3" fillId="3" borderId="121" xfId="15" applyFont="1" applyFill="1" applyBorder="1" applyAlignment="1">
      <alignment horizontal="center" vertical="center" wrapText="1"/>
    </xf>
    <xf numFmtId="43" fontId="3" fillId="3" borderId="122" xfId="15" applyFont="1" applyFill="1" applyBorder="1" applyAlignment="1">
      <alignment horizontal="center" vertical="center" wrapText="1"/>
    </xf>
    <xf numFmtId="43" fontId="0" fillId="0" borderId="48" xfId="15" applyBorder="1" applyAlignment="1">
      <alignment horizontal="center" vertical="center"/>
    </xf>
    <xf numFmtId="43" fontId="0" fillId="0" borderId="46" xfId="15" applyBorder="1" applyAlignment="1">
      <alignment horizontal="center" vertical="center"/>
    </xf>
    <xf numFmtId="43" fontId="0" fillId="0" borderId="123" xfId="15" applyBorder="1" applyAlignment="1">
      <alignment horizontal="center" vertical="center"/>
    </xf>
    <xf numFmtId="43" fontId="0" fillId="0" borderId="124" xfId="15" applyBorder="1" applyAlignment="1">
      <alignment horizontal="center" vertical="center"/>
    </xf>
    <xf numFmtId="43" fontId="0" fillId="0" borderId="47" xfId="15" applyBorder="1" applyAlignment="1">
      <alignment vertical="center"/>
    </xf>
    <xf numFmtId="43" fontId="0" fillId="0" borderId="29" xfId="15" applyBorder="1" applyAlignment="1">
      <alignment vertical="center"/>
    </xf>
    <xf numFmtId="43" fontId="0" fillId="0" borderId="70" xfId="15" applyBorder="1" applyAlignment="1">
      <alignment vertical="center"/>
    </xf>
    <xf numFmtId="43" fontId="0" fillId="0" borderId="117" xfId="15" applyBorder="1" applyAlignment="1">
      <alignment vertical="center"/>
    </xf>
    <xf numFmtId="43" fontId="0" fillId="0" borderId="72" xfId="15" applyBorder="1" applyAlignment="1">
      <alignment vertical="center"/>
    </xf>
    <xf numFmtId="43" fontId="0" fillId="0" borderId="70" xfId="15" applyBorder="1" applyAlignment="1">
      <alignment horizontal="justify" vertical="center"/>
    </xf>
    <xf numFmtId="43" fontId="0" fillId="0" borderId="117" xfId="15" applyBorder="1" applyAlignment="1">
      <alignment horizontal="justify" vertical="center"/>
    </xf>
    <xf numFmtId="43" fontId="0" fillId="0" borderId="71" xfId="15" applyBorder="1" applyAlignment="1">
      <alignment horizontal="justify" vertical="center"/>
    </xf>
    <xf numFmtId="43" fontId="3" fillId="3" borderId="125" xfId="15" applyFont="1" applyFill="1" applyBorder="1" applyAlignment="1">
      <alignment horizontal="center" vertical="center" wrapText="1"/>
    </xf>
    <xf numFmtId="43" fontId="0" fillId="0" borderId="7" xfId="15" applyBorder="1" applyAlignment="1">
      <alignment horizontal="center" vertical="center"/>
    </xf>
    <xf numFmtId="43" fontId="20" fillId="0" borderId="126" xfId="15" applyFont="1" applyBorder="1" applyAlignment="1">
      <alignment horizontal="center" vertical="center"/>
    </xf>
    <xf numFmtId="43" fontId="20" fillId="0" borderId="117" xfId="15" applyFont="1" applyBorder="1" applyAlignment="1">
      <alignment horizontal="center" vertical="center"/>
    </xf>
    <xf numFmtId="43" fontId="20" fillId="0" borderId="124" xfId="15" applyFont="1" applyBorder="1" applyAlignment="1">
      <alignment horizontal="center" vertical="center"/>
    </xf>
    <xf numFmtId="43" fontId="0" fillId="0" borderId="70" xfId="15" applyFont="1" applyBorder="1" applyAlignment="1">
      <alignment horizontal="center" vertical="center"/>
    </xf>
    <xf numFmtId="43" fontId="0" fillId="0" borderId="117" xfId="15" applyFont="1" applyBorder="1" applyAlignment="1">
      <alignment horizontal="center" vertical="center"/>
    </xf>
    <xf numFmtId="43" fontId="0" fillId="0" borderId="71" xfId="15" applyFont="1" applyBorder="1" applyAlignment="1">
      <alignment horizontal="center" vertical="center"/>
    </xf>
    <xf numFmtId="43" fontId="0" fillId="0" borderId="61" xfId="15" applyBorder="1" applyAlignment="1">
      <alignment horizontal="center" vertical="center"/>
    </xf>
    <xf numFmtId="43" fontId="0" fillId="0" borderId="71" xfId="15" applyBorder="1" applyAlignment="1">
      <alignment vertical="center"/>
    </xf>
    <xf numFmtId="43" fontId="0" fillId="0" borderId="48" xfId="15" applyBorder="1" applyAlignment="1">
      <alignment vertical="center"/>
    </xf>
    <xf numFmtId="43" fontId="0" fillId="0" borderId="46" xfId="15" applyBorder="1" applyAlignment="1">
      <alignment vertical="center"/>
    </xf>
    <xf numFmtId="43" fontId="0" fillId="0" borderId="123" xfId="15" applyBorder="1" applyAlignment="1">
      <alignment vertical="center"/>
    </xf>
    <xf numFmtId="43" fontId="0" fillId="0" borderId="124" xfId="15" applyBorder="1" applyAlignment="1">
      <alignment vertical="center"/>
    </xf>
    <xf numFmtId="43" fontId="0" fillId="0" borderId="9" xfId="15" applyBorder="1" applyAlignment="1">
      <alignment horizontal="center" vertical="center"/>
    </xf>
    <xf numFmtId="43" fontId="0" fillId="0" borderId="126" xfId="15" applyBorder="1" applyAlignment="1">
      <alignment vertical="center"/>
    </xf>
    <xf numFmtId="43" fontId="0" fillId="0" borderId="127" xfId="15" applyBorder="1" applyAlignment="1">
      <alignment vertical="center"/>
    </xf>
    <xf numFmtId="43" fontId="3" fillId="3" borderId="128" xfId="15" applyFont="1" applyFill="1" applyBorder="1" applyAlignment="1">
      <alignment horizontal="center" vertical="center" wrapText="1"/>
    </xf>
    <xf numFmtId="43" fontId="0" fillId="0" borderId="127" xfId="15" applyBorder="1" applyAlignment="1">
      <alignment horizontal="center" vertical="center"/>
    </xf>
    <xf numFmtId="43" fontId="0" fillId="0" borderId="70" xfId="15" applyNumberFormat="1" applyBorder="1" applyAlignment="1">
      <alignment vertical="center"/>
    </xf>
    <xf numFmtId="43" fontId="0" fillId="0" borderId="117" xfId="15" applyNumberFormat="1" applyBorder="1" applyAlignment="1">
      <alignment vertical="center"/>
    </xf>
    <xf numFmtId="0" fontId="3" fillId="0" borderId="67" xfId="0" applyFont="1" applyBorder="1" applyAlignment="1">
      <alignment horizontal="justify" vertical="center" wrapText="1"/>
    </xf>
    <xf numFmtId="0" fontId="11" fillId="0" borderId="82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ill="1" applyBorder="1" applyAlignment="1" applyProtection="1">
      <alignment horizontal="center"/>
      <protection locked="0"/>
    </xf>
    <xf numFmtId="0" fontId="25" fillId="3" borderId="63" xfId="0" applyNumberFormat="1" applyFont="1" applyFill="1" applyBorder="1" applyAlignment="1" applyProtection="1">
      <alignment horizontal="center" vertical="center" wrapText="1"/>
      <protection/>
    </xf>
    <xf numFmtId="0" fontId="25" fillId="3" borderId="45" xfId="0" applyNumberFormat="1" applyFont="1" applyFill="1" applyBorder="1" applyAlignment="1" applyProtection="1">
      <alignment horizontal="center" vertical="center" wrapText="1"/>
      <protection/>
    </xf>
    <xf numFmtId="0" fontId="23" fillId="3" borderId="45" xfId="0" applyNumberFormat="1" applyFont="1" applyFill="1" applyBorder="1" applyAlignment="1" applyProtection="1">
      <alignment horizontal="center"/>
      <protection locked="0"/>
    </xf>
    <xf numFmtId="0" fontId="23" fillId="3" borderId="97" xfId="0" applyNumberFormat="1" applyFont="1" applyFill="1" applyBorder="1" applyAlignment="1" applyProtection="1">
      <alignment horizontal="center"/>
      <protection locked="0"/>
    </xf>
    <xf numFmtId="0" fontId="23" fillId="3" borderId="98" xfId="0" applyNumberFormat="1" applyFont="1" applyFill="1" applyBorder="1" applyAlignment="1" applyProtection="1">
      <alignment horizontal="center"/>
      <protection locked="0"/>
    </xf>
    <xf numFmtId="0" fontId="23" fillId="3" borderId="99" xfId="0" applyNumberFormat="1" applyFont="1" applyFill="1" applyBorder="1" applyAlignment="1" applyProtection="1">
      <alignment horizontal="center"/>
      <protection locked="0"/>
    </xf>
    <xf numFmtId="0" fontId="23" fillId="0" borderId="50" xfId="0" applyNumberFormat="1" applyFont="1" applyFill="1" applyBorder="1" applyAlignment="1" applyProtection="1">
      <alignment horizontal="center"/>
      <protection locked="0"/>
    </xf>
    <xf numFmtId="0" fontId="23" fillId="0" borderId="67" xfId="0" applyNumberFormat="1" applyFont="1" applyFill="1" applyBorder="1" applyAlignment="1" applyProtection="1">
      <alignment horizontal="center"/>
      <protection locked="0"/>
    </xf>
    <xf numFmtId="43" fontId="27" fillId="0" borderId="81" xfId="0" applyNumberFormat="1" applyFont="1" applyFill="1" applyBorder="1" applyAlignment="1" applyProtection="1">
      <alignment horizontal="center"/>
      <protection locked="0"/>
    </xf>
    <xf numFmtId="43" fontId="27" fillId="0" borderId="82" xfId="0" applyNumberFormat="1" applyFont="1" applyFill="1" applyBorder="1" applyAlignment="1" applyProtection="1">
      <alignment horizontal="center"/>
      <protection locked="0"/>
    </xf>
    <xf numFmtId="43" fontId="27" fillId="0" borderId="55" xfId="0" applyNumberFormat="1" applyFont="1" applyFill="1" applyBorder="1" applyAlignment="1" applyProtection="1">
      <alignment horizontal="center"/>
      <protection locked="0"/>
    </xf>
    <xf numFmtId="0" fontId="32" fillId="0" borderId="6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horizontal="justify" vertical="center" wrapText="1"/>
      <protection locked="0"/>
    </xf>
    <xf numFmtId="43" fontId="21" fillId="0" borderId="32" xfId="0" applyNumberFormat="1" applyFill="1" applyBorder="1" applyAlignment="1" applyProtection="1">
      <alignment horizontal="center"/>
      <protection locked="0"/>
    </xf>
    <xf numFmtId="43" fontId="21" fillId="0" borderId="92" xfId="0" applyNumberFormat="1" applyFill="1" applyBorder="1" applyAlignment="1" applyProtection="1">
      <alignment horizontal="center"/>
      <protection locked="0"/>
    </xf>
    <xf numFmtId="43" fontId="21" fillId="0" borderId="93" xfId="0" applyNumberFormat="1" applyFill="1" applyBorder="1" applyAlignment="1" applyProtection="1">
      <alignment horizontal="center"/>
      <protection locked="0"/>
    </xf>
    <xf numFmtId="0" fontId="32" fillId="0" borderId="62" xfId="0" applyNumberFormat="1" applyFont="1" applyFill="1" applyBorder="1" applyAlignment="1" applyProtection="1">
      <alignment horizontal="center" vertical="center" wrapText="1"/>
      <protection/>
    </xf>
    <xf numFmtId="0" fontId="32" fillId="0" borderId="49" xfId="0" applyNumberFormat="1" applyFont="1" applyFill="1" applyBorder="1" applyAlignment="1" applyProtection="1">
      <alignment horizontal="center" vertical="center" wrapText="1"/>
      <protection/>
    </xf>
    <xf numFmtId="0" fontId="33" fillId="0" borderId="49" xfId="0" applyNumberFormat="1" applyFont="1" applyFill="1" applyBorder="1" applyAlignment="1" applyProtection="1">
      <alignment horizontal="justify" vertical="center" wrapText="1"/>
      <protection locked="0"/>
    </xf>
    <xf numFmtId="43" fontId="21" fillId="0" borderId="94" xfId="0" applyNumberFormat="1" applyFill="1" applyBorder="1" applyAlignment="1" applyProtection="1">
      <alignment horizontal="center"/>
      <protection locked="0"/>
    </xf>
    <xf numFmtId="43" fontId="21" fillId="0" borderId="95" xfId="0" applyNumberFormat="1" applyFill="1" applyBorder="1" applyAlignment="1" applyProtection="1">
      <alignment horizontal="center"/>
      <protection locked="0"/>
    </xf>
    <xf numFmtId="43" fontId="21" fillId="0" borderId="96" xfId="0" applyNumberForma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wydatki do przerób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5">
      <selection activeCell="B7" sqref="B7"/>
    </sheetView>
  </sheetViews>
  <sheetFormatPr defaultColWidth="9.140625" defaultRowHeight="12.75"/>
  <cols>
    <col min="1" max="1" width="4.8515625" style="34" customWidth="1"/>
    <col min="2" max="2" width="54.140625" style="35" customWidth="1"/>
    <col min="3" max="3" width="11.421875" style="0" customWidth="1"/>
    <col min="4" max="4" width="12.57421875" style="55" customWidth="1"/>
    <col min="6" max="6" width="10.140625" style="0" bestFit="1" customWidth="1"/>
  </cols>
  <sheetData>
    <row r="1" spans="2:4" ht="47.25" customHeight="1">
      <c r="B1" s="457" t="s">
        <v>984</v>
      </c>
      <c r="C1" s="458"/>
      <c r="D1" s="458"/>
    </row>
    <row r="2" spans="1:6" ht="18.75" customHeight="1">
      <c r="A2" s="459" t="s">
        <v>742</v>
      </c>
      <c r="B2" s="459"/>
      <c r="C2" s="459"/>
      <c r="D2" s="459"/>
      <c r="E2" s="35"/>
      <c r="F2" s="35"/>
    </row>
    <row r="3" spans="1:6" ht="7.5" customHeight="1" thickBot="1">
      <c r="A3" s="36"/>
      <c r="B3" s="37"/>
      <c r="C3" s="37"/>
      <c r="D3" s="37"/>
      <c r="E3" s="35"/>
      <c r="F3" s="35"/>
    </row>
    <row r="4" spans="1:4" ht="16.5" thickTop="1">
      <c r="A4" s="38" t="s">
        <v>449</v>
      </c>
      <c r="B4" s="39" t="s">
        <v>574</v>
      </c>
      <c r="C4" s="40" t="s">
        <v>421</v>
      </c>
      <c r="D4" s="331">
        <f>SUM(D5:D15)</f>
        <v>6968633</v>
      </c>
    </row>
    <row r="5" spans="1:7" ht="15.75">
      <c r="A5" s="41" t="s">
        <v>575</v>
      </c>
      <c r="B5" s="42" t="s">
        <v>576</v>
      </c>
      <c r="C5" s="74" t="s">
        <v>214</v>
      </c>
      <c r="D5" s="332">
        <f>3242737+1202565</f>
        <v>4445302</v>
      </c>
      <c r="G5">
        <v>6968633</v>
      </c>
    </row>
    <row r="6" spans="1:4" ht="15.75">
      <c r="A6" s="41" t="s">
        <v>575</v>
      </c>
      <c r="B6" s="42" t="s">
        <v>577</v>
      </c>
      <c r="C6" s="74" t="s">
        <v>215</v>
      </c>
      <c r="D6" s="332">
        <f>185938+1127844</f>
        <v>1313782</v>
      </c>
    </row>
    <row r="7" spans="1:4" ht="15.75">
      <c r="A7" s="41" t="s">
        <v>575</v>
      </c>
      <c r="B7" s="42" t="s">
        <v>578</v>
      </c>
      <c r="C7" s="74" t="s">
        <v>216</v>
      </c>
      <c r="D7" s="332">
        <v>93052</v>
      </c>
    </row>
    <row r="8" spans="1:4" ht="15.75">
      <c r="A8" s="41" t="s">
        <v>575</v>
      </c>
      <c r="B8" s="42" t="s">
        <v>579</v>
      </c>
      <c r="C8" s="74" t="s">
        <v>217</v>
      </c>
      <c r="D8" s="332">
        <v>236997</v>
      </c>
    </row>
    <row r="9" spans="1:4" ht="15.75">
      <c r="A9" s="41" t="s">
        <v>575</v>
      </c>
      <c r="B9" s="42" t="s">
        <v>580</v>
      </c>
      <c r="C9" s="74" t="s">
        <v>218</v>
      </c>
      <c r="D9" s="332">
        <v>30000</v>
      </c>
    </row>
    <row r="10" spans="1:4" ht="15.75">
      <c r="A10" s="41" t="s">
        <v>575</v>
      </c>
      <c r="B10" s="42" t="s">
        <v>581</v>
      </c>
      <c r="C10" s="74" t="s">
        <v>219</v>
      </c>
      <c r="D10" s="332">
        <v>1500</v>
      </c>
    </row>
    <row r="11" spans="1:4" ht="15.75">
      <c r="A11" s="41" t="s">
        <v>575</v>
      </c>
      <c r="B11" s="42" t="s">
        <v>582</v>
      </c>
      <c r="C11" s="74" t="s">
        <v>220</v>
      </c>
      <c r="D11" s="332">
        <v>15000</v>
      </c>
    </row>
    <row r="12" spans="1:4" ht="15.75">
      <c r="A12" s="41" t="s">
        <v>575</v>
      </c>
      <c r="B12" s="42" t="s">
        <v>65</v>
      </c>
      <c r="C12" s="74" t="s">
        <v>221</v>
      </c>
      <c r="D12" s="332">
        <v>400000</v>
      </c>
    </row>
    <row r="13" spans="1:4" ht="17.25" customHeight="1">
      <c r="A13" s="41" t="s">
        <v>575</v>
      </c>
      <c r="B13" s="43" t="s">
        <v>583</v>
      </c>
      <c r="C13" s="74" t="s">
        <v>222</v>
      </c>
      <c r="D13" s="332">
        <v>10000</v>
      </c>
    </row>
    <row r="14" spans="1:4" ht="15.75">
      <c r="A14" s="41" t="s">
        <v>575</v>
      </c>
      <c r="B14" s="42" t="s">
        <v>584</v>
      </c>
      <c r="C14" s="74" t="s">
        <v>223</v>
      </c>
      <c r="D14" s="332">
        <v>200000</v>
      </c>
    </row>
    <row r="15" spans="1:4" ht="16.5" thickBot="1">
      <c r="A15" s="44" t="s">
        <v>575</v>
      </c>
      <c r="B15" s="327" t="s">
        <v>157</v>
      </c>
      <c r="C15" s="328" t="s">
        <v>224</v>
      </c>
      <c r="D15" s="333">
        <v>223000</v>
      </c>
    </row>
    <row r="16" spans="1:4" ht="30.75" customHeight="1" thickTop="1">
      <c r="A16" s="45" t="s">
        <v>451</v>
      </c>
      <c r="B16" s="46" t="s">
        <v>585</v>
      </c>
      <c r="C16" s="121"/>
      <c r="D16" s="334">
        <f>SUM(D17:D18)</f>
        <v>3558518</v>
      </c>
    </row>
    <row r="17" spans="1:4" ht="15.75">
      <c r="A17" s="41" t="s">
        <v>575</v>
      </c>
      <c r="B17" s="42" t="s">
        <v>586</v>
      </c>
      <c r="C17" s="74" t="s">
        <v>213</v>
      </c>
      <c r="D17" s="332">
        <v>3528518</v>
      </c>
    </row>
    <row r="18" spans="1:4" ht="16.5" thickBot="1">
      <c r="A18" s="44" t="s">
        <v>575</v>
      </c>
      <c r="B18" s="47" t="s">
        <v>587</v>
      </c>
      <c r="C18" s="328" t="s">
        <v>212</v>
      </c>
      <c r="D18" s="333">
        <v>30000</v>
      </c>
    </row>
    <row r="19" spans="1:4" ht="16.5" thickTop="1">
      <c r="A19" s="45" t="s">
        <v>453</v>
      </c>
      <c r="B19" s="46" t="s">
        <v>588</v>
      </c>
      <c r="C19" s="121"/>
      <c r="D19" s="334">
        <f>SUM(D20)</f>
        <v>1867500</v>
      </c>
    </row>
    <row r="20" spans="1:4" ht="24.75" customHeight="1" thickBot="1">
      <c r="A20" s="44" t="s">
        <v>575</v>
      </c>
      <c r="B20" s="47" t="s">
        <v>66</v>
      </c>
      <c r="C20" s="329" t="s">
        <v>741</v>
      </c>
      <c r="D20" s="333">
        <v>1867500</v>
      </c>
    </row>
    <row r="21" spans="1:4" ht="33" thickBot="1" thickTop="1">
      <c r="A21" s="48" t="s">
        <v>454</v>
      </c>
      <c r="B21" s="49" t="s">
        <v>589</v>
      </c>
      <c r="C21" s="330" t="s">
        <v>211</v>
      </c>
      <c r="D21" s="335">
        <v>131000</v>
      </c>
    </row>
    <row r="22" spans="1:4" ht="16.5" thickTop="1">
      <c r="A22" s="45" t="s">
        <v>456</v>
      </c>
      <c r="B22" s="46" t="s">
        <v>590</v>
      </c>
      <c r="C22" s="121"/>
      <c r="D22" s="334">
        <f>SUM(D23)</f>
        <v>106388</v>
      </c>
    </row>
    <row r="23" spans="1:4" ht="39.75" customHeight="1" thickBot="1">
      <c r="A23" s="50" t="s">
        <v>575</v>
      </c>
      <c r="B23" s="47" t="s">
        <v>783</v>
      </c>
      <c r="C23" s="329" t="s">
        <v>210</v>
      </c>
      <c r="D23" s="333">
        <v>106388</v>
      </c>
    </row>
    <row r="24" spans="1:4" ht="17.25" thickBot="1" thickTop="1">
      <c r="A24" s="48" t="s">
        <v>458</v>
      </c>
      <c r="B24" s="49" t="s">
        <v>591</v>
      </c>
      <c r="C24" s="330" t="s">
        <v>209</v>
      </c>
      <c r="D24" s="335">
        <v>6483434</v>
      </c>
    </row>
    <row r="25" spans="1:4" ht="41.25" customHeight="1" thickBot="1" thickTop="1">
      <c r="A25" s="48" t="s">
        <v>460</v>
      </c>
      <c r="B25" s="49" t="s">
        <v>592</v>
      </c>
      <c r="C25" s="330" t="s">
        <v>208</v>
      </c>
      <c r="D25" s="335">
        <v>3013790</v>
      </c>
    </row>
    <row r="26" spans="1:4" ht="33.75" customHeight="1" thickBot="1" thickTop="1">
      <c r="A26" s="48" t="s">
        <v>462</v>
      </c>
      <c r="B26" s="51" t="s">
        <v>593</v>
      </c>
      <c r="C26" s="330" t="s">
        <v>207</v>
      </c>
      <c r="D26" s="335">
        <v>702800</v>
      </c>
    </row>
    <row r="27" spans="1:6" ht="45" customHeight="1" thickBot="1" thickTop="1">
      <c r="A27" s="48" t="s">
        <v>464</v>
      </c>
      <c r="B27" s="51" t="s">
        <v>594</v>
      </c>
      <c r="C27" s="330" t="s">
        <v>206</v>
      </c>
      <c r="D27" s="335">
        <v>20000</v>
      </c>
      <c r="F27" s="52"/>
    </row>
    <row r="28" spans="1:4" ht="57.75" customHeight="1" thickBot="1" thickTop="1">
      <c r="A28" s="48" t="s">
        <v>595</v>
      </c>
      <c r="B28" s="191" t="s">
        <v>185</v>
      </c>
      <c r="C28" s="330" t="s">
        <v>205</v>
      </c>
      <c r="D28" s="335">
        <v>1145600</v>
      </c>
    </row>
    <row r="29" spans="1:4" ht="59.25" customHeight="1" thickBot="1" thickTop="1">
      <c r="A29" s="48" t="s">
        <v>186</v>
      </c>
      <c r="B29" s="191" t="s">
        <v>740</v>
      </c>
      <c r="C29" s="330" t="s">
        <v>739</v>
      </c>
      <c r="D29" s="335">
        <v>107400</v>
      </c>
    </row>
    <row r="30" spans="2:4" ht="17.25" thickBot="1" thickTop="1">
      <c r="B30" s="53"/>
      <c r="C30" s="54" t="s">
        <v>443</v>
      </c>
      <c r="D30" s="336">
        <f>D4+D16+D19+D21+D22+D24+D25+D26+D28+D27+D29</f>
        <v>24105063</v>
      </c>
    </row>
    <row r="31" ht="13.5" thickTop="1"/>
    <row r="33" ht="12.75">
      <c r="D33" s="56"/>
    </row>
    <row r="34" ht="12.75">
      <c r="D34" s="56"/>
    </row>
    <row r="35" ht="12.75">
      <c r="D35" s="56"/>
    </row>
    <row r="37" ht="12.75">
      <c r="D37" s="56"/>
    </row>
  </sheetData>
  <mergeCells count="2">
    <mergeCell ref="B1:D1"/>
    <mergeCell ref="A2:D2"/>
  </mergeCells>
  <printOptions/>
  <pageMargins left="0.5905511811023623" right="0.5905511811023623" top="0.3937007874015748" bottom="0.3937007874015748" header="0.5118110236220472" footer="0.5118110236220472"/>
  <pageSetup firstPageNumber="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2" sqref="A2:I2"/>
    </sheetView>
  </sheetViews>
  <sheetFormatPr defaultColWidth="9.140625" defaultRowHeight="19.5" customHeight="1"/>
  <cols>
    <col min="1" max="1" width="17.421875" style="16" customWidth="1"/>
    <col min="2" max="2" width="13.421875" style="16" customWidth="1"/>
    <col min="3" max="3" width="42.7109375" style="16" customWidth="1"/>
    <col min="4" max="4" width="5.421875" style="16" customWidth="1"/>
    <col min="5" max="5" width="9.421875" style="16" customWidth="1"/>
    <col min="6" max="6" width="13.00390625" style="16" customWidth="1"/>
    <col min="7" max="7" width="13.57421875" style="16" customWidth="1"/>
    <col min="8" max="8" width="13.00390625" style="16" customWidth="1"/>
    <col min="9" max="9" width="14.28125" style="16" customWidth="1"/>
    <col min="10" max="10" width="15.57421875" style="16" customWidth="1"/>
    <col min="11" max="11" width="11.28125" style="16" bestFit="1" customWidth="1"/>
    <col min="12" max="16384" width="9.140625" style="16" customWidth="1"/>
  </cols>
  <sheetData>
    <row r="1" spans="4:9" ht="37.5" customHeight="1">
      <c r="D1" s="632" t="s">
        <v>993</v>
      </c>
      <c r="E1" s="633"/>
      <c r="F1" s="633"/>
      <c r="G1" s="633"/>
      <c r="H1" s="633"/>
      <c r="I1" s="634"/>
    </row>
    <row r="2" spans="1:9" ht="30.75" customHeight="1">
      <c r="A2" s="635" t="s">
        <v>646</v>
      </c>
      <c r="B2" s="636"/>
      <c r="C2" s="636"/>
      <c r="D2" s="636"/>
      <c r="E2" s="636"/>
      <c r="F2" s="636"/>
      <c r="G2" s="636"/>
      <c r="H2" s="636"/>
      <c r="I2" s="637"/>
    </row>
    <row r="3" ht="19.5" customHeight="1" thickBot="1"/>
    <row r="4" spans="1:10" ht="66" customHeight="1" thickBot="1" thickTop="1">
      <c r="A4" s="140" t="s">
        <v>158</v>
      </c>
      <c r="B4" s="190" t="s">
        <v>159</v>
      </c>
      <c r="C4" s="141" t="s">
        <v>160</v>
      </c>
      <c r="D4" s="141" t="s">
        <v>419</v>
      </c>
      <c r="E4" s="141" t="s">
        <v>420</v>
      </c>
      <c r="F4" s="142" t="s">
        <v>161</v>
      </c>
      <c r="G4" s="142" t="s">
        <v>162</v>
      </c>
      <c r="H4" s="142" t="s">
        <v>163</v>
      </c>
      <c r="I4" s="143" t="s">
        <v>164</v>
      </c>
      <c r="J4" s="144"/>
    </row>
    <row r="5" spans="1:12" ht="18.75" customHeight="1" thickTop="1">
      <c r="A5" s="638" t="s">
        <v>165</v>
      </c>
      <c r="B5" s="640">
        <v>18681.07</v>
      </c>
      <c r="C5" s="145" t="s">
        <v>667</v>
      </c>
      <c r="D5" s="146" t="s">
        <v>439</v>
      </c>
      <c r="E5" s="146" t="s">
        <v>166</v>
      </c>
      <c r="F5" s="146" t="s">
        <v>599</v>
      </c>
      <c r="G5" s="146"/>
      <c r="H5" s="147">
        <v>14181.07</v>
      </c>
      <c r="I5" s="642">
        <f>SUM(H5:H7)</f>
        <v>18681.07</v>
      </c>
      <c r="J5" s="262"/>
      <c r="L5" s="263"/>
    </row>
    <row r="6" spans="1:10" ht="18.75" customHeight="1">
      <c r="A6" s="639"/>
      <c r="B6" s="641"/>
      <c r="C6" s="148" t="s">
        <v>174</v>
      </c>
      <c r="D6" s="149" t="s">
        <v>427</v>
      </c>
      <c r="E6" s="149" t="s">
        <v>428</v>
      </c>
      <c r="F6" s="149" t="s">
        <v>596</v>
      </c>
      <c r="G6" s="150"/>
      <c r="H6" s="151">
        <v>4000</v>
      </c>
      <c r="I6" s="643"/>
      <c r="J6" s="144"/>
    </row>
    <row r="7" spans="1:10" ht="18.75" customHeight="1" thickBot="1">
      <c r="A7" s="639"/>
      <c r="B7" s="641"/>
      <c r="C7" s="148" t="s">
        <v>668</v>
      </c>
      <c r="D7" s="133" t="s">
        <v>441</v>
      </c>
      <c r="E7" s="133" t="s">
        <v>442</v>
      </c>
      <c r="F7" s="149" t="s">
        <v>599</v>
      </c>
      <c r="G7" s="150"/>
      <c r="H7" s="151">
        <v>500</v>
      </c>
      <c r="I7" s="643"/>
      <c r="J7" s="144"/>
    </row>
    <row r="8" spans="1:10" ht="18.75" customHeight="1">
      <c r="A8" s="620" t="s">
        <v>167</v>
      </c>
      <c r="B8" s="650">
        <v>9757.81</v>
      </c>
      <c r="C8" s="157" t="s">
        <v>655</v>
      </c>
      <c r="D8" s="158" t="s">
        <v>439</v>
      </c>
      <c r="E8" s="158" t="s">
        <v>166</v>
      </c>
      <c r="F8" s="159"/>
      <c r="G8" s="160" t="s">
        <v>426</v>
      </c>
      <c r="H8" s="161">
        <v>5257.81</v>
      </c>
      <c r="I8" s="652">
        <f>H8+H9</f>
        <v>9757.810000000001</v>
      </c>
      <c r="J8" s="144"/>
    </row>
    <row r="9" spans="1:10" ht="18.75" customHeight="1" thickBot="1">
      <c r="A9" s="626"/>
      <c r="B9" s="651"/>
      <c r="C9" s="163" t="s">
        <v>144</v>
      </c>
      <c r="D9" s="149" t="s">
        <v>439</v>
      </c>
      <c r="E9" s="149" t="s">
        <v>166</v>
      </c>
      <c r="F9" s="135" t="s">
        <v>599</v>
      </c>
      <c r="G9" s="164"/>
      <c r="H9" s="165">
        <v>4500</v>
      </c>
      <c r="I9" s="653"/>
      <c r="J9" s="144"/>
    </row>
    <row r="10" spans="1:10" ht="32.25" customHeight="1">
      <c r="A10" s="644" t="s">
        <v>169</v>
      </c>
      <c r="B10" s="646">
        <v>13930.56</v>
      </c>
      <c r="C10" s="157" t="s">
        <v>692</v>
      </c>
      <c r="D10" s="160" t="s">
        <v>439</v>
      </c>
      <c r="E10" s="160" t="s">
        <v>166</v>
      </c>
      <c r="F10" s="160" t="s">
        <v>596</v>
      </c>
      <c r="G10" s="160"/>
      <c r="H10" s="161">
        <v>790</v>
      </c>
      <c r="I10" s="648">
        <f>SUM(H10:H12)</f>
        <v>13930.56</v>
      </c>
      <c r="J10" s="144"/>
    </row>
    <row r="11" spans="1:10" ht="25.5" customHeight="1">
      <c r="A11" s="626"/>
      <c r="B11" s="628"/>
      <c r="C11" s="148" t="s">
        <v>686</v>
      </c>
      <c r="D11" s="149" t="s">
        <v>439</v>
      </c>
      <c r="E11" s="149" t="s">
        <v>166</v>
      </c>
      <c r="F11" s="149"/>
      <c r="G11" s="149" t="s">
        <v>425</v>
      </c>
      <c r="H11" s="151">
        <v>10100</v>
      </c>
      <c r="I11" s="630"/>
      <c r="J11" s="144"/>
    </row>
    <row r="12" spans="1:10" ht="18.75" customHeight="1" thickBot="1">
      <c r="A12" s="645"/>
      <c r="B12" s="647"/>
      <c r="C12" s="152" t="s">
        <v>191</v>
      </c>
      <c r="D12" s="153" t="s">
        <v>439</v>
      </c>
      <c r="E12" s="153" t="s">
        <v>166</v>
      </c>
      <c r="F12" s="153" t="s">
        <v>596</v>
      </c>
      <c r="G12" s="154"/>
      <c r="H12" s="155">
        <v>3040.56</v>
      </c>
      <c r="I12" s="649"/>
      <c r="J12" s="144"/>
    </row>
    <row r="13" spans="1:10" ht="18.75" customHeight="1">
      <c r="A13" s="620" t="s">
        <v>170</v>
      </c>
      <c r="B13" s="622">
        <v>7874.72</v>
      </c>
      <c r="C13" s="157" t="s">
        <v>168</v>
      </c>
      <c r="D13" s="160" t="s">
        <v>439</v>
      </c>
      <c r="E13" s="160" t="s">
        <v>166</v>
      </c>
      <c r="F13" s="160" t="s">
        <v>596</v>
      </c>
      <c r="G13" s="159"/>
      <c r="H13" s="161">
        <v>4100</v>
      </c>
      <c r="I13" s="624">
        <f>H14+H13</f>
        <v>7874.719999999999</v>
      </c>
      <c r="J13" s="144"/>
    </row>
    <row r="14" spans="1:10" ht="18.75" customHeight="1" thickBot="1">
      <c r="A14" s="621"/>
      <c r="B14" s="623"/>
      <c r="C14" s="166" t="s">
        <v>654</v>
      </c>
      <c r="D14" s="134" t="s">
        <v>439</v>
      </c>
      <c r="E14" s="134" t="s">
        <v>166</v>
      </c>
      <c r="F14" s="134"/>
      <c r="G14" s="134" t="s">
        <v>425</v>
      </c>
      <c r="H14" s="162">
        <v>3774.72</v>
      </c>
      <c r="I14" s="625"/>
      <c r="J14" s="144"/>
    </row>
    <row r="15" spans="1:10" ht="18.75" customHeight="1">
      <c r="A15" s="620" t="s">
        <v>172</v>
      </c>
      <c r="B15" s="622">
        <v>8431.09</v>
      </c>
      <c r="C15" s="157" t="s">
        <v>168</v>
      </c>
      <c r="D15" s="160" t="s">
        <v>439</v>
      </c>
      <c r="E15" s="160" t="s">
        <v>166</v>
      </c>
      <c r="F15" s="160" t="s">
        <v>596</v>
      </c>
      <c r="G15" s="160"/>
      <c r="H15" s="161">
        <v>3431.09</v>
      </c>
      <c r="I15" s="624">
        <f>SUM(H15:H16)</f>
        <v>8431.09</v>
      </c>
      <c r="J15" s="144"/>
    </row>
    <row r="16" spans="1:10" ht="18.75" customHeight="1" thickBot="1">
      <c r="A16" s="626"/>
      <c r="B16" s="628"/>
      <c r="C16" s="166" t="s">
        <v>171</v>
      </c>
      <c r="D16" s="134" t="s">
        <v>439</v>
      </c>
      <c r="E16" s="134" t="s">
        <v>166</v>
      </c>
      <c r="F16" s="134" t="s">
        <v>599</v>
      </c>
      <c r="G16" s="167"/>
      <c r="H16" s="162">
        <v>5000</v>
      </c>
      <c r="I16" s="630"/>
      <c r="J16" s="144"/>
    </row>
    <row r="17" spans="1:10" ht="18.75" customHeight="1">
      <c r="A17" s="620" t="s">
        <v>173</v>
      </c>
      <c r="B17" s="650">
        <v>20093.38</v>
      </c>
      <c r="C17" s="157" t="s">
        <v>658</v>
      </c>
      <c r="D17" s="160" t="s">
        <v>427</v>
      </c>
      <c r="E17" s="160" t="s">
        <v>428</v>
      </c>
      <c r="F17" s="160" t="s">
        <v>597</v>
      </c>
      <c r="G17" s="160"/>
      <c r="H17" s="161">
        <v>2500</v>
      </c>
      <c r="I17" s="655">
        <f>SUM(H17:H21)</f>
        <v>20093.38</v>
      </c>
      <c r="J17" s="144"/>
    </row>
    <row r="18" spans="1:10" ht="18.75" customHeight="1">
      <c r="A18" s="626"/>
      <c r="B18" s="651"/>
      <c r="C18" s="148" t="s">
        <v>659</v>
      </c>
      <c r="D18" s="149" t="s">
        <v>441</v>
      </c>
      <c r="E18" s="149" t="s">
        <v>442</v>
      </c>
      <c r="F18" s="149" t="s">
        <v>596</v>
      </c>
      <c r="G18" s="150"/>
      <c r="H18" s="151">
        <v>2000</v>
      </c>
      <c r="I18" s="656"/>
      <c r="J18" s="144"/>
    </row>
    <row r="19" spans="1:10" ht="18.75" customHeight="1">
      <c r="A19" s="626"/>
      <c r="B19" s="651"/>
      <c r="C19" s="148" t="s">
        <v>174</v>
      </c>
      <c r="D19" s="149" t="s">
        <v>427</v>
      </c>
      <c r="E19" s="149" t="s">
        <v>428</v>
      </c>
      <c r="F19" s="149" t="s">
        <v>596</v>
      </c>
      <c r="G19" s="150"/>
      <c r="H19" s="151">
        <v>1000</v>
      </c>
      <c r="I19" s="656"/>
      <c r="J19" s="144"/>
    </row>
    <row r="20" spans="1:10" ht="18.75" customHeight="1">
      <c r="A20" s="626"/>
      <c r="B20" s="651"/>
      <c r="C20" s="148" t="s">
        <v>412</v>
      </c>
      <c r="D20" s="149" t="s">
        <v>439</v>
      </c>
      <c r="E20" s="149" t="s">
        <v>166</v>
      </c>
      <c r="F20" s="149" t="s">
        <v>596</v>
      </c>
      <c r="G20" s="150"/>
      <c r="H20" s="151">
        <v>1593.38</v>
      </c>
      <c r="I20" s="656"/>
      <c r="J20" s="144"/>
    </row>
    <row r="21" spans="1:10" ht="18.75" customHeight="1" thickBot="1">
      <c r="A21" s="621"/>
      <c r="B21" s="654"/>
      <c r="C21" s="152" t="s">
        <v>687</v>
      </c>
      <c r="D21" s="153" t="s">
        <v>438</v>
      </c>
      <c r="E21" s="153" t="s">
        <v>604</v>
      </c>
      <c r="F21" s="153"/>
      <c r="G21" s="153" t="s">
        <v>425</v>
      </c>
      <c r="H21" s="155">
        <v>13000</v>
      </c>
      <c r="I21" s="657"/>
      <c r="J21" s="144"/>
    </row>
    <row r="22" spans="1:10" ht="18.75" customHeight="1">
      <c r="A22" s="620" t="s">
        <v>175</v>
      </c>
      <c r="B22" s="622">
        <v>8067.31</v>
      </c>
      <c r="C22" s="163" t="s">
        <v>650</v>
      </c>
      <c r="D22" s="160" t="s">
        <v>427</v>
      </c>
      <c r="E22" s="160" t="s">
        <v>428</v>
      </c>
      <c r="F22" s="160"/>
      <c r="G22" s="160" t="s">
        <v>425</v>
      </c>
      <c r="H22" s="161">
        <v>4500</v>
      </c>
      <c r="I22" s="663">
        <f>SUM(H22:H25)</f>
        <v>8067.3099999999995</v>
      </c>
      <c r="J22" s="144"/>
    </row>
    <row r="23" spans="1:10" ht="18.75" customHeight="1">
      <c r="A23" s="626"/>
      <c r="B23" s="628"/>
      <c r="C23" s="148" t="s">
        <v>651</v>
      </c>
      <c r="D23" s="149" t="s">
        <v>439</v>
      </c>
      <c r="E23" s="149" t="s">
        <v>166</v>
      </c>
      <c r="F23" s="149" t="s">
        <v>596</v>
      </c>
      <c r="G23" s="149"/>
      <c r="H23" s="151">
        <v>1500</v>
      </c>
      <c r="I23" s="664"/>
      <c r="J23" s="144"/>
    </row>
    <row r="24" spans="1:10" ht="18.75" customHeight="1">
      <c r="A24" s="626"/>
      <c r="B24" s="628"/>
      <c r="C24" s="163" t="s">
        <v>652</v>
      </c>
      <c r="D24" s="135" t="s">
        <v>439</v>
      </c>
      <c r="E24" s="135" t="s">
        <v>166</v>
      </c>
      <c r="F24" s="149" t="s">
        <v>596</v>
      </c>
      <c r="G24" s="149"/>
      <c r="H24" s="151">
        <v>1200</v>
      </c>
      <c r="I24" s="664"/>
      <c r="J24" s="144"/>
    </row>
    <row r="25" spans="1:10" ht="18.75" customHeight="1" thickBot="1">
      <c r="A25" s="621"/>
      <c r="B25" s="623"/>
      <c r="C25" s="152" t="s">
        <v>653</v>
      </c>
      <c r="D25" s="179" t="s">
        <v>439</v>
      </c>
      <c r="E25" s="179" t="s">
        <v>166</v>
      </c>
      <c r="F25" s="153" t="s">
        <v>599</v>
      </c>
      <c r="G25" s="154"/>
      <c r="H25" s="155">
        <v>867.31</v>
      </c>
      <c r="I25" s="665"/>
      <c r="J25" s="144"/>
    </row>
    <row r="26" spans="1:10" ht="19.5" customHeight="1">
      <c r="A26" s="658" t="s">
        <v>176</v>
      </c>
      <c r="B26" s="659">
        <v>9886.2</v>
      </c>
      <c r="C26" s="148" t="s">
        <v>179</v>
      </c>
      <c r="D26" s="149" t="s">
        <v>427</v>
      </c>
      <c r="E26" s="149" t="s">
        <v>428</v>
      </c>
      <c r="F26" s="149" t="s">
        <v>596</v>
      </c>
      <c r="G26" s="164"/>
      <c r="H26" s="165">
        <v>4000</v>
      </c>
      <c r="I26" s="660">
        <f>SUM(H26:H28)</f>
        <v>9886.2</v>
      </c>
      <c r="J26" s="144"/>
    </row>
    <row r="27" spans="1:10" ht="30" customHeight="1">
      <c r="A27" s="626"/>
      <c r="B27" s="628"/>
      <c r="C27" s="166" t="s">
        <v>675</v>
      </c>
      <c r="D27" s="134" t="s">
        <v>441</v>
      </c>
      <c r="E27" s="134" t="s">
        <v>442</v>
      </c>
      <c r="F27" s="134" t="s">
        <v>596</v>
      </c>
      <c r="G27" s="167"/>
      <c r="H27" s="162">
        <v>1300</v>
      </c>
      <c r="I27" s="661"/>
      <c r="J27" s="144"/>
    </row>
    <row r="28" spans="1:10" ht="19.5" customHeight="1" thickBot="1">
      <c r="A28" s="645"/>
      <c r="B28" s="647"/>
      <c r="C28" s="152" t="s">
        <v>674</v>
      </c>
      <c r="D28" s="153" t="s">
        <v>427</v>
      </c>
      <c r="E28" s="153" t="s">
        <v>428</v>
      </c>
      <c r="F28" s="154"/>
      <c r="G28" s="153" t="s">
        <v>425</v>
      </c>
      <c r="H28" s="155">
        <v>4586.2</v>
      </c>
      <c r="I28" s="662"/>
      <c r="J28" s="144"/>
    </row>
    <row r="29" spans="1:10" ht="19.5" customHeight="1" thickBot="1">
      <c r="A29" s="260" t="s">
        <v>177</v>
      </c>
      <c r="B29" s="264">
        <v>8345.49</v>
      </c>
      <c r="C29" s="152" t="s">
        <v>193</v>
      </c>
      <c r="D29" s="160" t="s">
        <v>441</v>
      </c>
      <c r="E29" s="160" t="s">
        <v>442</v>
      </c>
      <c r="F29" s="171"/>
      <c r="G29" s="160" t="s">
        <v>426</v>
      </c>
      <c r="H29" s="161">
        <v>8345.49</v>
      </c>
      <c r="I29" s="265">
        <f>SUM(H29:H29)</f>
        <v>8345.49</v>
      </c>
      <c r="J29" s="144"/>
    </row>
    <row r="30" spans="1:10" ht="19.5" customHeight="1">
      <c r="A30" s="620" t="s">
        <v>178</v>
      </c>
      <c r="B30" s="650">
        <v>9950.4</v>
      </c>
      <c r="C30" s="172" t="s">
        <v>688</v>
      </c>
      <c r="D30" s="158" t="s">
        <v>439</v>
      </c>
      <c r="E30" s="158" t="s">
        <v>166</v>
      </c>
      <c r="F30" s="158" t="s">
        <v>597</v>
      </c>
      <c r="G30" s="173"/>
      <c r="H30" s="156">
        <v>1000</v>
      </c>
      <c r="I30" s="652">
        <f>SUM(H30:H33)</f>
        <v>9950.4</v>
      </c>
      <c r="J30" s="144"/>
    </row>
    <row r="31" spans="1:10" ht="19.5" customHeight="1">
      <c r="A31" s="626"/>
      <c r="B31" s="651"/>
      <c r="C31" s="148" t="s">
        <v>168</v>
      </c>
      <c r="D31" s="133" t="s">
        <v>439</v>
      </c>
      <c r="E31" s="133" t="s">
        <v>166</v>
      </c>
      <c r="F31" s="133" t="s">
        <v>596</v>
      </c>
      <c r="G31" s="175"/>
      <c r="H31" s="266">
        <v>1000</v>
      </c>
      <c r="I31" s="653"/>
      <c r="J31" s="144"/>
    </row>
    <row r="32" spans="1:10" ht="19.5" customHeight="1">
      <c r="A32" s="626"/>
      <c r="B32" s="651"/>
      <c r="C32" s="148" t="s">
        <v>179</v>
      </c>
      <c r="D32" s="149" t="s">
        <v>427</v>
      </c>
      <c r="E32" s="149" t="s">
        <v>428</v>
      </c>
      <c r="F32" s="149" t="s">
        <v>596</v>
      </c>
      <c r="G32" s="175"/>
      <c r="H32" s="176">
        <v>2000</v>
      </c>
      <c r="I32" s="653"/>
      <c r="J32" s="144"/>
    </row>
    <row r="33" spans="1:10" ht="30" customHeight="1" thickBot="1">
      <c r="A33" s="626"/>
      <c r="B33" s="651"/>
      <c r="C33" s="174" t="s">
        <v>35</v>
      </c>
      <c r="D33" s="133" t="s">
        <v>439</v>
      </c>
      <c r="E33" s="133" t="s">
        <v>166</v>
      </c>
      <c r="F33" s="133" t="s">
        <v>597</v>
      </c>
      <c r="G33" s="175"/>
      <c r="H33" s="176">
        <v>5950.4</v>
      </c>
      <c r="I33" s="653"/>
      <c r="J33" s="144"/>
    </row>
    <row r="34" spans="1:10" ht="51.75" customHeight="1" thickBot="1">
      <c r="A34" s="277" t="s">
        <v>180</v>
      </c>
      <c r="B34" s="264">
        <v>13416.99</v>
      </c>
      <c r="C34" s="172" t="s">
        <v>33</v>
      </c>
      <c r="D34" s="158" t="s">
        <v>439</v>
      </c>
      <c r="E34" s="158" t="s">
        <v>166</v>
      </c>
      <c r="F34" s="158"/>
      <c r="G34" s="158" t="s">
        <v>425</v>
      </c>
      <c r="H34" s="156">
        <v>13416.99</v>
      </c>
      <c r="I34" s="276">
        <f>SUM(H34:H34)</f>
        <v>13416.99</v>
      </c>
      <c r="J34" s="144"/>
    </row>
    <row r="35" spans="1:10" ht="19.5" customHeight="1">
      <c r="A35" s="644" t="s">
        <v>181</v>
      </c>
      <c r="B35" s="646">
        <v>16284.41</v>
      </c>
      <c r="C35" s="157" t="s">
        <v>179</v>
      </c>
      <c r="D35" s="160" t="s">
        <v>427</v>
      </c>
      <c r="E35" s="160" t="s">
        <v>428</v>
      </c>
      <c r="F35" s="160" t="s">
        <v>596</v>
      </c>
      <c r="G35" s="159"/>
      <c r="H35" s="161">
        <v>3000</v>
      </c>
      <c r="I35" s="648">
        <f>SUM(H35:H39)</f>
        <v>16284.41</v>
      </c>
      <c r="J35" s="144"/>
    </row>
    <row r="36" spans="1:10" ht="19.5" customHeight="1">
      <c r="A36" s="639"/>
      <c r="B36" s="641"/>
      <c r="C36" s="163" t="s">
        <v>182</v>
      </c>
      <c r="D36" s="149" t="s">
        <v>438</v>
      </c>
      <c r="E36" s="149" t="s">
        <v>604</v>
      </c>
      <c r="F36" s="149" t="s">
        <v>596</v>
      </c>
      <c r="G36" s="178"/>
      <c r="H36" s="151">
        <v>2800</v>
      </c>
      <c r="I36" s="666"/>
      <c r="J36" s="144"/>
    </row>
    <row r="37" spans="1:10" ht="19.5" customHeight="1">
      <c r="A37" s="639"/>
      <c r="B37" s="641"/>
      <c r="C37" s="148" t="s">
        <v>146</v>
      </c>
      <c r="D37" s="149" t="s">
        <v>441</v>
      </c>
      <c r="E37" s="149" t="s">
        <v>442</v>
      </c>
      <c r="F37" s="149" t="s">
        <v>596</v>
      </c>
      <c r="G37" s="178"/>
      <c r="H37" s="151">
        <v>3719.41</v>
      </c>
      <c r="I37" s="666"/>
      <c r="J37" s="144"/>
    </row>
    <row r="38" spans="1:10" ht="27" customHeight="1">
      <c r="A38" s="639"/>
      <c r="B38" s="641"/>
      <c r="C38" s="148" t="s">
        <v>665</v>
      </c>
      <c r="D38" s="149" t="s">
        <v>441</v>
      </c>
      <c r="E38" s="149" t="s">
        <v>442</v>
      </c>
      <c r="F38" s="149" t="s">
        <v>596</v>
      </c>
      <c r="G38" s="150"/>
      <c r="H38" s="151">
        <v>4000</v>
      </c>
      <c r="I38" s="666"/>
      <c r="J38" s="144"/>
    </row>
    <row r="39" spans="1:10" ht="25.5" customHeight="1" thickBot="1">
      <c r="A39" s="645"/>
      <c r="B39" s="647"/>
      <c r="C39" s="152" t="s">
        <v>666</v>
      </c>
      <c r="D39" s="153" t="s">
        <v>439</v>
      </c>
      <c r="E39" s="153" t="s">
        <v>166</v>
      </c>
      <c r="F39" s="153" t="s">
        <v>597</v>
      </c>
      <c r="G39" s="153"/>
      <c r="H39" s="155">
        <v>2765</v>
      </c>
      <c r="I39" s="649"/>
      <c r="J39" s="144"/>
    </row>
    <row r="40" spans="1:10" ht="24.75" customHeight="1">
      <c r="A40" s="620" t="s">
        <v>183</v>
      </c>
      <c r="B40" s="650">
        <v>17461.34</v>
      </c>
      <c r="C40" s="157" t="s">
        <v>660</v>
      </c>
      <c r="D40" s="160" t="s">
        <v>441</v>
      </c>
      <c r="E40" s="160" t="s">
        <v>442</v>
      </c>
      <c r="F40" s="160" t="s">
        <v>596</v>
      </c>
      <c r="G40" s="160"/>
      <c r="H40" s="161">
        <v>2000</v>
      </c>
      <c r="I40" s="652">
        <f>SUM(H40:H46)</f>
        <v>17461.34</v>
      </c>
      <c r="J40" s="144"/>
    </row>
    <row r="41" spans="1:10" ht="15.75" customHeight="1">
      <c r="A41" s="626"/>
      <c r="B41" s="651"/>
      <c r="C41" s="148" t="s">
        <v>174</v>
      </c>
      <c r="D41" s="149" t="s">
        <v>427</v>
      </c>
      <c r="E41" s="149" t="s">
        <v>428</v>
      </c>
      <c r="F41" s="149" t="s">
        <v>596</v>
      </c>
      <c r="G41" s="149"/>
      <c r="H41" s="151">
        <v>2000</v>
      </c>
      <c r="I41" s="653"/>
      <c r="J41" s="144"/>
    </row>
    <row r="42" spans="1:10" ht="15.75" customHeight="1">
      <c r="A42" s="626"/>
      <c r="B42" s="651"/>
      <c r="C42" s="148" t="s">
        <v>689</v>
      </c>
      <c r="D42" s="149" t="s">
        <v>439</v>
      </c>
      <c r="E42" s="149" t="s">
        <v>166</v>
      </c>
      <c r="F42" s="149" t="s">
        <v>596</v>
      </c>
      <c r="G42" s="149"/>
      <c r="H42" s="151">
        <v>4700</v>
      </c>
      <c r="I42" s="653"/>
      <c r="J42" s="144"/>
    </row>
    <row r="43" spans="1:10" ht="24.75" customHeight="1">
      <c r="A43" s="626"/>
      <c r="B43" s="651"/>
      <c r="C43" s="148" t="s">
        <v>661</v>
      </c>
      <c r="D43" s="149" t="s">
        <v>436</v>
      </c>
      <c r="E43" s="149" t="s">
        <v>437</v>
      </c>
      <c r="F43" s="149" t="s">
        <v>596</v>
      </c>
      <c r="G43" s="149"/>
      <c r="H43" s="151">
        <v>1000</v>
      </c>
      <c r="I43" s="653"/>
      <c r="J43" s="144"/>
    </row>
    <row r="44" spans="1:10" ht="24" customHeight="1">
      <c r="A44" s="626"/>
      <c r="B44" s="651"/>
      <c r="C44" s="148" t="s">
        <v>662</v>
      </c>
      <c r="D44" s="149" t="s">
        <v>434</v>
      </c>
      <c r="E44" s="149" t="s">
        <v>435</v>
      </c>
      <c r="F44" s="149" t="s">
        <v>596</v>
      </c>
      <c r="G44" s="149"/>
      <c r="H44" s="151">
        <v>4000</v>
      </c>
      <c r="I44" s="653"/>
      <c r="J44" s="144"/>
    </row>
    <row r="45" spans="1:10" ht="15.75" customHeight="1">
      <c r="A45" s="626"/>
      <c r="B45" s="651"/>
      <c r="C45" s="148" t="s">
        <v>663</v>
      </c>
      <c r="D45" s="149" t="s">
        <v>439</v>
      </c>
      <c r="E45" s="149" t="s">
        <v>166</v>
      </c>
      <c r="F45" s="149" t="s">
        <v>599</v>
      </c>
      <c r="G45" s="149"/>
      <c r="H45" s="151">
        <v>3000</v>
      </c>
      <c r="I45" s="653"/>
      <c r="J45" s="144"/>
    </row>
    <row r="46" spans="1:10" ht="26.25" customHeight="1" thickBot="1">
      <c r="A46" s="621"/>
      <c r="B46" s="654"/>
      <c r="C46" s="152" t="s">
        <v>664</v>
      </c>
      <c r="D46" s="153" t="s">
        <v>602</v>
      </c>
      <c r="E46" s="153" t="s">
        <v>603</v>
      </c>
      <c r="F46" s="153" t="s">
        <v>596</v>
      </c>
      <c r="G46" s="153"/>
      <c r="H46" s="155">
        <v>761.34</v>
      </c>
      <c r="I46" s="667"/>
      <c r="J46" s="144"/>
    </row>
    <row r="47" spans="1:10" ht="32.25" customHeight="1" thickBot="1">
      <c r="A47" s="260" t="s">
        <v>148</v>
      </c>
      <c r="B47" s="264">
        <v>7104.37</v>
      </c>
      <c r="C47" s="157" t="s">
        <v>38</v>
      </c>
      <c r="D47" s="267" t="s">
        <v>441</v>
      </c>
      <c r="E47" s="267" t="s">
        <v>442</v>
      </c>
      <c r="F47" s="267"/>
      <c r="G47" s="267" t="s">
        <v>426</v>
      </c>
      <c r="H47" s="161">
        <v>7104.37</v>
      </c>
      <c r="I47" s="276">
        <f>SUM(H47:H47)</f>
        <v>7104.37</v>
      </c>
      <c r="J47" s="144"/>
    </row>
    <row r="48" spans="1:10" ht="18" customHeight="1">
      <c r="A48" s="644" t="s">
        <v>184</v>
      </c>
      <c r="B48" s="668">
        <v>8045.91</v>
      </c>
      <c r="C48" s="157" t="s">
        <v>150</v>
      </c>
      <c r="D48" s="160" t="s">
        <v>427</v>
      </c>
      <c r="E48" s="160" t="s">
        <v>428</v>
      </c>
      <c r="F48" s="160" t="s">
        <v>596</v>
      </c>
      <c r="G48" s="159"/>
      <c r="H48" s="161">
        <v>3000</v>
      </c>
      <c r="I48" s="670">
        <f>H48+H49</f>
        <v>8045.91</v>
      </c>
      <c r="J48" s="144"/>
    </row>
    <row r="49" spans="1:10" ht="19.5" customHeight="1" thickBot="1">
      <c r="A49" s="645"/>
      <c r="B49" s="669"/>
      <c r="C49" s="152" t="s">
        <v>672</v>
      </c>
      <c r="D49" s="153" t="s">
        <v>427</v>
      </c>
      <c r="E49" s="153" t="s">
        <v>428</v>
      </c>
      <c r="F49" s="153" t="s">
        <v>599</v>
      </c>
      <c r="G49" s="179"/>
      <c r="H49" s="155">
        <v>5045.91</v>
      </c>
      <c r="I49" s="671"/>
      <c r="J49" s="144"/>
    </row>
    <row r="50" spans="1:10" ht="13.5" customHeight="1">
      <c r="A50" s="644" t="s">
        <v>410</v>
      </c>
      <c r="B50" s="646">
        <v>16027.63</v>
      </c>
      <c r="C50" s="180" t="s">
        <v>168</v>
      </c>
      <c r="D50" s="133" t="s">
        <v>439</v>
      </c>
      <c r="E50" s="133" t="s">
        <v>166</v>
      </c>
      <c r="F50" s="171" t="s">
        <v>596</v>
      </c>
      <c r="G50" s="171"/>
      <c r="H50" s="207">
        <v>5000</v>
      </c>
      <c r="I50" s="670">
        <f>SUM(H50:H55)</f>
        <v>16027.630000000001</v>
      </c>
      <c r="J50" s="144"/>
    </row>
    <row r="51" spans="1:10" ht="13.5" customHeight="1">
      <c r="A51" s="658"/>
      <c r="B51" s="659"/>
      <c r="C51" s="148" t="s">
        <v>150</v>
      </c>
      <c r="D51" s="149" t="s">
        <v>427</v>
      </c>
      <c r="E51" s="149" t="s">
        <v>428</v>
      </c>
      <c r="F51" s="149" t="s">
        <v>596</v>
      </c>
      <c r="G51" s="279"/>
      <c r="H51" s="280">
        <v>1800</v>
      </c>
      <c r="I51" s="673"/>
      <c r="J51" s="144"/>
    </row>
    <row r="52" spans="1:10" ht="27" customHeight="1">
      <c r="A52" s="658"/>
      <c r="B52" s="659"/>
      <c r="C52" s="278" t="s">
        <v>676</v>
      </c>
      <c r="D52" s="133" t="s">
        <v>441</v>
      </c>
      <c r="E52" s="133" t="s">
        <v>442</v>
      </c>
      <c r="F52" s="279" t="s">
        <v>596</v>
      </c>
      <c r="G52" s="279"/>
      <c r="H52" s="280">
        <v>2000</v>
      </c>
      <c r="I52" s="673"/>
      <c r="J52" s="144"/>
    </row>
    <row r="53" spans="1:10" ht="26.25" customHeight="1">
      <c r="A53" s="658"/>
      <c r="B53" s="659"/>
      <c r="C53" s="278" t="s">
        <v>34</v>
      </c>
      <c r="D53" s="133" t="s">
        <v>436</v>
      </c>
      <c r="E53" s="133" t="s">
        <v>437</v>
      </c>
      <c r="F53" s="279" t="s">
        <v>599</v>
      </c>
      <c r="G53" s="279"/>
      <c r="H53" s="280">
        <v>2000</v>
      </c>
      <c r="I53" s="673"/>
      <c r="J53" s="144"/>
    </row>
    <row r="54" spans="1:10" ht="15.75" customHeight="1">
      <c r="A54" s="639"/>
      <c r="B54" s="641"/>
      <c r="C54" s="148" t="s">
        <v>149</v>
      </c>
      <c r="D54" s="149" t="s">
        <v>434</v>
      </c>
      <c r="E54" s="149" t="s">
        <v>435</v>
      </c>
      <c r="F54" s="149" t="s">
        <v>599</v>
      </c>
      <c r="G54" s="150"/>
      <c r="H54" s="151">
        <v>2000</v>
      </c>
      <c r="I54" s="643"/>
      <c r="J54" s="144"/>
    </row>
    <row r="55" spans="1:10" ht="15.75" customHeight="1" thickBot="1">
      <c r="A55" s="675"/>
      <c r="B55" s="672"/>
      <c r="C55" s="174" t="s">
        <v>171</v>
      </c>
      <c r="D55" s="133" t="s">
        <v>439</v>
      </c>
      <c r="E55" s="133" t="s">
        <v>166</v>
      </c>
      <c r="F55" s="133" t="s">
        <v>599</v>
      </c>
      <c r="G55" s="175"/>
      <c r="H55" s="176">
        <v>3227.63</v>
      </c>
      <c r="I55" s="674"/>
      <c r="J55" s="144"/>
    </row>
    <row r="56" spans="1:10" ht="19.5" customHeight="1">
      <c r="A56" s="644" t="s">
        <v>413</v>
      </c>
      <c r="B56" s="646">
        <v>16819.38</v>
      </c>
      <c r="C56" s="157" t="s">
        <v>171</v>
      </c>
      <c r="D56" s="160" t="s">
        <v>439</v>
      </c>
      <c r="E56" s="160" t="s">
        <v>166</v>
      </c>
      <c r="F56" s="160" t="s">
        <v>599</v>
      </c>
      <c r="G56" s="159"/>
      <c r="H56" s="161">
        <v>12819.38</v>
      </c>
      <c r="I56" s="648">
        <f>SUM(H56:H58)</f>
        <v>16819.379999999997</v>
      </c>
      <c r="J56" s="144"/>
    </row>
    <row r="57" spans="1:10" ht="17.25" customHeight="1">
      <c r="A57" s="639"/>
      <c r="B57" s="641"/>
      <c r="C57" s="148" t="s">
        <v>673</v>
      </c>
      <c r="D57" s="149" t="s">
        <v>438</v>
      </c>
      <c r="E57" s="149" t="s">
        <v>376</v>
      </c>
      <c r="F57" s="178" t="s">
        <v>596</v>
      </c>
      <c r="G57" s="149"/>
      <c r="H57" s="151">
        <v>1000</v>
      </c>
      <c r="I57" s="666"/>
      <c r="J57" s="144"/>
    </row>
    <row r="58" spans="1:10" ht="28.5" customHeight="1" thickBot="1">
      <c r="A58" s="675"/>
      <c r="B58" s="672"/>
      <c r="C58" s="174" t="s">
        <v>677</v>
      </c>
      <c r="D58" s="133" t="s">
        <v>441</v>
      </c>
      <c r="E58" s="133" t="s">
        <v>442</v>
      </c>
      <c r="F58" s="133" t="s">
        <v>596</v>
      </c>
      <c r="G58" s="175"/>
      <c r="H58" s="176">
        <v>3000</v>
      </c>
      <c r="I58" s="676"/>
      <c r="J58" s="144"/>
    </row>
    <row r="59" spans="1:10" ht="21" customHeight="1">
      <c r="A59" s="644" t="s">
        <v>411</v>
      </c>
      <c r="B59" s="646">
        <v>20628.35</v>
      </c>
      <c r="C59" s="157" t="s">
        <v>191</v>
      </c>
      <c r="D59" s="160" t="s">
        <v>439</v>
      </c>
      <c r="E59" s="160" t="s">
        <v>166</v>
      </c>
      <c r="F59" s="160"/>
      <c r="G59" s="160" t="s">
        <v>426</v>
      </c>
      <c r="H59" s="161">
        <v>6500</v>
      </c>
      <c r="I59" s="648">
        <f>SUM(H59:H63)</f>
        <v>20628.35</v>
      </c>
      <c r="J59" s="144"/>
    </row>
    <row r="60" spans="1:10" ht="21" customHeight="1">
      <c r="A60" s="626"/>
      <c r="B60" s="628"/>
      <c r="C60" s="166" t="s">
        <v>656</v>
      </c>
      <c r="D60" s="134" t="s">
        <v>438</v>
      </c>
      <c r="E60" s="134" t="s">
        <v>604</v>
      </c>
      <c r="F60" s="134" t="s">
        <v>596</v>
      </c>
      <c r="G60" s="167"/>
      <c r="H60" s="162">
        <v>5700</v>
      </c>
      <c r="I60" s="630"/>
      <c r="J60" s="144"/>
    </row>
    <row r="61" spans="1:10" ht="21" customHeight="1">
      <c r="A61" s="626"/>
      <c r="B61" s="628"/>
      <c r="C61" s="148" t="s">
        <v>150</v>
      </c>
      <c r="D61" s="149" t="s">
        <v>427</v>
      </c>
      <c r="E61" s="149" t="s">
        <v>428</v>
      </c>
      <c r="F61" s="149" t="s">
        <v>596</v>
      </c>
      <c r="G61" s="150"/>
      <c r="H61" s="151">
        <v>900</v>
      </c>
      <c r="I61" s="630"/>
      <c r="J61" s="144"/>
    </row>
    <row r="62" spans="1:10" ht="18.75" customHeight="1">
      <c r="A62" s="626"/>
      <c r="B62" s="628"/>
      <c r="C62" s="174" t="s">
        <v>412</v>
      </c>
      <c r="D62" s="133" t="s">
        <v>439</v>
      </c>
      <c r="E62" s="133" t="s">
        <v>166</v>
      </c>
      <c r="F62" s="133" t="s">
        <v>596</v>
      </c>
      <c r="G62" s="149"/>
      <c r="H62" s="151">
        <v>2528.35</v>
      </c>
      <c r="I62" s="630"/>
      <c r="J62" s="144"/>
    </row>
    <row r="63" spans="1:10" ht="21" customHeight="1" thickBot="1">
      <c r="A63" s="645"/>
      <c r="B63" s="647"/>
      <c r="C63" s="268" t="s">
        <v>690</v>
      </c>
      <c r="D63" s="153" t="s">
        <v>439</v>
      </c>
      <c r="E63" s="153" t="s">
        <v>166</v>
      </c>
      <c r="F63" s="153"/>
      <c r="G63" s="153" t="s">
        <v>426</v>
      </c>
      <c r="H63" s="155">
        <v>5000</v>
      </c>
      <c r="I63" s="649"/>
      <c r="J63" s="144"/>
    </row>
    <row r="64" spans="1:10" ht="24" customHeight="1" thickBot="1">
      <c r="A64" s="260" t="s">
        <v>414</v>
      </c>
      <c r="B64" s="275">
        <v>21398.7</v>
      </c>
      <c r="C64" s="152" t="s">
        <v>145</v>
      </c>
      <c r="D64" s="177" t="s">
        <v>439</v>
      </c>
      <c r="E64" s="177" t="s">
        <v>166</v>
      </c>
      <c r="F64" s="177" t="s">
        <v>599</v>
      </c>
      <c r="G64" s="154"/>
      <c r="H64" s="155">
        <v>21398.7</v>
      </c>
      <c r="I64" s="274">
        <f>H64</f>
        <v>21398.7</v>
      </c>
      <c r="J64" s="144"/>
    </row>
    <row r="65" spans="1:10" ht="20.25" customHeight="1">
      <c r="A65" s="620" t="s">
        <v>415</v>
      </c>
      <c r="B65" s="622">
        <v>12689.43</v>
      </c>
      <c r="C65" s="157" t="s">
        <v>150</v>
      </c>
      <c r="D65" s="160" t="s">
        <v>427</v>
      </c>
      <c r="E65" s="160" t="s">
        <v>428</v>
      </c>
      <c r="F65" s="160" t="s">
        <v>596</v>
      </c>
      <c r="G65" s="160"/>
      <c r="H65" s="161">
        <v>2000</v>
      </c>
      <c r="I65" s="624">
        <f>SUM(H65:H69)</f>
        <v>12689.43</v>
      </c>
      <c r="J65" s="144"/>
    </row>
    <row r="66" spans="1:10" ht="25.5" customHeight="1">
      <c r="A66" s="626"/>
      <c r="B66" s="628"/>
      <c r="C66" s="148" t="s">
        <v>647</v>
      </c>
      <c r="D66" s="149" t="s">
        <v>439</v>
      </c>
      <c r="E66" s="149" t="s">
        <v>605</v>
      </c>
      <c r="F66" s="149" t="s">
        <v>596</v>
      </c>
      <c r="G66" s="149"/>
      <c r="H66" s="151">
        <v>689.43</v>
      </c>
      <c r="I66" s="630"/>
      <c r="J66" s="144"/>
    </row>
    <row r="67" spans="1:10" ht="30.75" customHeight="1">
      <c r="A67" s="626"/>
      <c r="B67" s="628"/>
      <c r="C67" s="174" t="s">
        <v>648</v>
      </c>
      <c r="D67" s="133" t="s">
        <v>439</v>
      </c>
      <c r="E67" s="133" t="s">
        <v>166</v>
      </c>
      <c r="F67" s="133" t="s">
        <v>596</v>
      </c>
      <c r="G67" s="133"/>
      <c r="H67" s="176">
        <v>8000</v>
      </c>
      <c r="I67" s="630"/>
      <c r="J67" s="144"/>
    </row>
    <row r="68" spans="1:10" ht="25.5" customHeight="1">
      <c r="A68" s="626"/>
      <c r="B68" s="628"/>
      <c r="C68" s="174" t="s">
        <v>649</v>
      </c>
      <c r="D68" s="133" t="s">
        <v>441</v>
      </c>
      <c r="E68" s="133" t="s">
        <v>442</v>
      </c>
      <c r="F68" s="133" t="s">
        <v>597</v>
      </c>
      <c r="G68" s="175"/>
      <c r="H68" s="176">
        <v>1000</v>
      </c>
      <c r="I68" s="630"/>
      <c r="J68" s="144"/>
    </row>
    <row r="69" spans="1:10" ht="26.25" customHeight="1" thickBot="1">
      <c r="A69" s="621"/>
      <c r="B69" s="623"/>
      <c r="C69" s="152" t="s">
        <v>678</v>
      </c>
      <c r="D69" s="153" t="s">
        <v>441</v>
      </c>
      <c r="E69" s="153" t="s">
        <v>442</v>
      </c>
      <c r="F69" s="153" t="s">
        <v>596</v>
      </c>
      <c r="G69" s="153"/>
      <c r="H69" s="155">
        <v>1000</v>
      </c>
      <c r="I69" s="625"/>
      <c r="J69" s="144"/>
    </row>
    <row r="70" spans="1:10" ht="20.25" customHeight="1">
      <c r="A70" s="620" t="s">
        <v>416</v>
      </c>
      <c r="B70" s="622">
        <v>8195.7</v>
      </c>
      <c r="C70" s="163" t="s">
        <v>150</v>
      </c>
      <c r="D70" s="135" t="s">
        <v>427</v>
      </c>
      <c r="E70" s="135" t="s">
        <v>428</v>
      </c>
      <c r="F70" s="135" t="s">
        <v>596</v>
      </c>
      <c r="G70" s="160"/>
      <c r="H70" s="161">
        <v>3000</v>
      </c>
      <c r="I70" s="677">
        <f>SUM(H70:H74)</f>
        <v>8195.7</v>
      </c>
      <c r="J70" s="144"/>
    </row>
    <row r="71" spans="1:10" ht="17.25" customHeight="1">
      <c r="A71" s="626"/>
      <c r="B71" s="628"/>
      <c r="C71" s="148" t="s">
        <v>669</v>
      </c>
      <c r="D71" s="149" t="s">
        <v>438</v>
      </c>
      <c r="E71" s="149" t="s">
        <v>376</v>
      </c>
      <c r="F71" s="149" t="s">
        <v>596</v>
      </c>
      <c r="G71" s="149"/>
      <c r="H71" s="151">
        <v>300</v>
      </c>
      <c r="I71" s="678"/>
      <c r="J71" s="144"/>
    </row>
    <row r="72" spans="1:10" ht="20.25" customHeight="1">
      <c r="A72" s="626"/>
      <c r="B72" s="628"/>
      <c r="C72" s="148" t="s">
        <v>670</v>
      </c>
      <c r="D72" s="149" t="s">
        <v>438</v>
      </c>
      <c r="E72" s="149" t="s">
        <v>376</v>
      </c>
      <c r="F72" s="149" t="s">
        <v>597</v>
      </c>
      <c r="G72" s="149"/>
      <c r="H72" s="151">
        <v>1500</v>
      </c>
      <c r="I72" s="678"/>
      <c r="J72" s="144"/>
    </row>
    <row r="73" spans="1:10" ht="20.25" customHeight="1">
      <c r="A73" s="626"/>
      <c r="B73" s="628"/>
      <c r="C73" s="174" t="s">
        <v>671</v>
      </c>
      <c r="D73" s="133" t="s">
        <v>441</v>
      </c>
      <c r="E73" s="133" t="s">
        <v>442</v>
      </c>
      <c r="F73" s="133" t="s">
        <v>596</v>
      </c>
      <c r="G73" s="149"/>
      <c r="H73" s="151">
        <v>400</v>
      </c>
      <c r="I73" s="678"/>
      <c r="J73" s="144"/>
    </row>
    <row r="74" spans="1:10" ht="16.5" customHeight="1" thickBot="1">
      <c r="A74" s="626"/>
      <c r="B74" s="628"/>
      <c r="C74" s="152" t="s">
        <v>679</v>
      </c>
      <c r="D74" s="153" t="s">
        <v>439</v>
      </c>
      <c r="E74" s="153" t="s">
        <v>166</v>
      </c>
      <c r="F74" s="153" t="s">
        <v>599</v>
      </c>
      <c r="G74" s="149"/>
      <c r="H74" s="151">
        <v>2995.7</v>
      </c>
      <c r="I74" s="678"/>
      <c r="J74" s="144"/>
    </row>
    <row r="75" spans="1:10" ht="17.25" customHeight="1">
      <c r="A75" s="620" t="s">
        <v>417</v>
      </c>
      <c r="B75" s="650">
        <v>11277.12</v>
      </c>
      <c r="C75" s="163" t="s">
        <v>36</v>
      </c>
      <c r="D75" s="135" t="s">
        <v>439</v>
      </c>
      <c r="E75" s="135" t="s">
        <v>166</v>
      </c>
      <c r="F75" s="135"/>
      <c r="G75" s="160" t="s">
        <v>426</v>
      </c>
      <c r="H75" s="161">
        <v>7000</v>
      </c>
      <c r="I75" s="652">
        <f>SUM(H75:H77)</f>
        <v>11277.119999999999</v>
      </c>
      <c r="J75" s="144"/>
    </row>
    <row r="76" spans="1:10" ht="18" customHeight="1">
      <c r="A76" s="626"/>
      <c r="B76" s="651"/>
      <c r="C76" s="163" t="s">
        <v>37</v>
      </c>
      <c r="D76" s="135" t="s">
        <v>441</v>
      </c>
      <c r="E76" s="135" t="s">
        <v>442</v>
      </c>
      <c r="F76" s="135" t="s">
        <v>596</v>
      </c>
      <c r="G76" s="135"/>
      <c r="H76" s="165">
        <v>1477.12</v>
      </c>
      <c r="I76" s="653"/>
      <c r="J76" s="144"/>
    </row>
    <row r="77" spans="1:10" ht="19.5" customHeight="1" thickBot="1">
      <c r="A77" s="626"/>
      <c r="B77" s="651"/>
      <c r="C77" s="163" t="s">
        <v>147</v>
      </c>
      <c r="D77" s="135" t="s">
        <v>438</v>
      </c>
      <c r="E77" s="135" t="s">
        <v>376</v>
      </c>
      <c r="F77" s="135" t="s">
        <v>596</v>
      </c>
      <c r="G77" s="135"/>
      <c r="H77" s="165">
        <v>2800</v>
      </c>
      <c r="I77" s="653"/>
      <c r="J77" s="144"/>
    </row>
    <row r="78" spans="1:10" ht="19.5" customHeight="1">
      <c r="A78" s="620" t="s">
        <v>418</v>
      </c>
      <c r="B78" s="622">
        <v>10998.93</v>
      </c>
      <c r="C78" s="157" t="s">
        <v>691</v>
      </c>
      <c r="D78" s="160" t="s">
        <v>427</v>
      </c>
      <c r="E78" s="160" t="s">
        <v>428</v>
      </c>
      <c r="F78" s="160"/>
      <c r="G78" s="160" t="s">
        <v>425</v>
      </c>
      <c r="H78" s="161">
        <v>6000</v>
      </c>
      <c r="I78" s="624">
        <f>SUM(H78:H80)</f>
        <v>10998.93</v>
      </c>
      <c r="J78" s="144"/>
    </row>
    <row r="79" spans="1:10" ht="19.5" customHeight="1">
      <c r="A79" s="626"/>
      <c r="B79" s="628"/>
      <c r="C79" s="148" t="s">
        <v>657</v>
      </c>
      <c r="D79" s="149" t="s">
        <v>439</v>
      </c>
      <c r="E79" s="149" t="s">
        <v>166</v>
      </c>
      <c r="F79" s="149" t="s">
        <v>599</v>
      </c>
      <c r="G79" s="150"/>
      <c r="H79" s="151">
        <v>1000</v>
      </c>
      <c r="I79" s="630"/>
      <c r="J79" s="144"/>
    </row>
    <row r="80" spans="1:10" ht="19.5" customHeight="1" thickBot="1">
      <c r="A80" s="627"/>
      <c r="B80" s="629"/>
      <c r="C80" s="168" t="s">
        <v>192</v>
      </c>
      <c r="D80" s="169" t="s">
        <v>439</v>
      </c>
      <c r="E80" s="169" t="s">
        <v>166</v>
      </c>
      <c r="F80" s="169" t="s">
        <v>596</v>
      </c>
      <c r="G80" s="169"/>
      <c r="H80" s="170">
        <v>3998.93</v>
      </c>
      <c r="I80" s="631"/>
      <c r="J80" s="144"/>
    </row>
    <row r="81" spans="1:10" ht="19.5" customHeight="1" thickBot="1" thickTop="1">
      <c r="A81" s="181" t="s">
        <v>606</v>
      </c>
      <c r="B81" s="182">
        <f>SUM(B5:B79)</f>
        <v>295366.29000000004</v>
      </c>
      <c r="C81" s="183"/>
      <c r="D81" s="184"/>
      <c r="E81" s="184"/>
      <c r="F81" s="185">
        <f>SUM(H5:H7)+SUM(H9:H10)+SUM(H12:H13)+SUM(H15:H20)+SUM(H23:H27)+SUM(H30:H33)+SUM(H35:H46)+SUM(H48:H58)+SUM(H60:H62)+SUM(H64:H74)+SUM(H76:H80)-H78</f>
        <v>200780.70999999996</v>
      </c>
      <c r="G81" s="186">
        <f>H8+H11+H14+H21+H22+H28+H29+H34+H47+H59+H63+H75+H78</f>
        <v>94585.57999999999</v>
      </c>
      <c r="H81" s="187"/>
      <c r="I81" s="188">
        <f>SUM(I5:I79)</f>
        <v>295366.29000000004</v>
      </c>
      <c r="J81" s="144"/>
    </row>
    <row r="82" spans="2:9" ht="19.5" customHeight="1" thickTop="1">
      <c r="B82" s="189"/>
      <c r="C82" s="189"/>
      <c r="D82" s="189"/>
      <c r="E82" s="189"/>
      <c r="F82" s="189"/>
      <c r="G82" s="363"/>
      <c r="H82" s="189"/>
      <c r="I82" s="189"/>
    </row>
    <row r="83" spans="6:8" ht="19.5" customHeight="1">
      <c r="F83" s="362"/>
      <c r="G83" s="364"/>
      <c r="H83" s="144"/>
    </row>
    <row r="84" ht="19.5" customHeight="1">
      <c r="G84" s="189"/>
    </row>
  </sheetData>
  <mergeCells count="59">
    <mergeCell ref="A75:A77"/>
    <mergeCell ref="B75:B77"/>
    <mergeCell ref="I75:I77"/>
    <mergeCell ref="A65:A69"/>
    <mergeCell ref="B65:B69"/>
    <mergeCell ref="I65:I69"/>
    <mergeCell ref="A70:A74"/>
    <mergeCell ref="B70:B74"/>
    <mergeCell ref="I70:I74"/>
    <mergeCell ref="B50:B55"/>
    <mergeCell ref="I50:I55"/>
    <mergeCell ref="A59:A63"/>
    <mergeCell ref="B59:B63"/>
    <mergeCell ref="I59:I63"/>
    <mergeCell ref="A56:A58"/>
    <mergeCell ref="B56:B58"/>
    <mergeCell ref="I56:I58"/>
    <mergeCell ref="A50:A55"/>
    <mergeCell ref="A40:A46"/>
    <mergeCell ref="B40:B46"/>
    <mergeCell ref="I40:I46"/>
    <mergeCell ref="A48:A49"/>
    <mergeCell ref="B48:B49"/>
    <mergeCell ref="I48:I49"/>
    <mergeCell ref="A35:A39"/>
    <mergeCell ref="B35:B39"/>
    <mergeCell ref="I35:I39"/>
    <mergeCell ref="A30:A33"/>
    <mergeCell ref="B30:B33"/>
    <mergeCell ref="I30:I33"/>
    <mergeCell ref="B17:B21"/>
    <mergeCell ref="I17:I21"/>
    <mergeCell ref="A26:A28"/>
    <mergeCell ref="B26:B28"/>
    <mergeCell ref="I26:I28"/>
    <mergeCell ref="A22:A25"/>
    <mergeCell ref="B22:B25"/>
    <mergeCell ref="I22:I25"/>
    <mergeCell ref="A10:A12"/>
    <mergeCell ref="B10:B12"/>
    <mergeCell ref="I10:I12"/>
    <mergeCell ref="A8:A9"/>
    <mergeCell ref="B8:B9"/>
    <mergeCell ref="I8:I9"/>
    <mergeCell ref="D1:I1"/>
    <mergeCell ref="A2:I2"/>
    <mergeCell ref="A5:A7"/>
    <mergeCell ref="B5:B7"/>
    <mergeCell ref="I5:I7"/>
    <mergeCell ref="A13:A14"/>
    <mergeCell ref="B13:B14"/>
    <mergeCell ref="I13:I14"/>
    <mergeCell ref="A78:A80"/>
    <mergeCell ref="B78:B80"/>
    <mergeCell ref="I78:I80"/>
    <mergeCell ref="A15:A16"/>
    <mergeCell ref="I15:I16"/>
    <mergeCell ref="B15:B16"/>
    <mergeCell ref="A17:A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6">
      <selection activeCell="E2" sqref="E2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58.421875" style="0" customWidth="1"/>
    <col min="4" max="4" width="23.57421875" style="0" customWidth="1"/>
    <col min="5" max="5" width="13.421875" style="0" bestFit="1" customWidth="1"/>
    <col min="6" max="7" width="15.00390625" style="0" bestFit="1" customWidth="1"/>
  </cols>
  <sheetData>
    <row r="1" spans="3:5" ht="26.25" customHeight="1">
      <c r="C1" s="682" t="s">
        <v>994</v>
      </c>
      <c r="D1" s="682"/>
      <c r="E1" s="120"/>
    </row>
    <row r="2" spans="3:5" ht="26.25" customHeight="1">
      <c r="C2" s="208"/>
      <c r="D2" s="208"/>
      <c r="E2" s="120"/>
    </row>
    <row r="3" spans="1:4" ht="42.75" customHeight="1">
      <c r="A3" s="683" t="s">
        <v>754</v>
      </c>
      <c r="B3" s="683"/>
      <c r="C3" s="683"/>
      <c r="D3" s="683"/>
    </row>
    <row r="4" spans="1:4" ht="35.25" customHeight="1" thickBot="1">
      <c r="A4" s="211"/>
      <c r="B4" s="211"/>
      <c r="C4" s="211"/>
      <c r="D4" s="211"/>
    </row>
    <row r="5" spans="1:5" ht="19.5" customHeight="1" thickBot="1" thickTop="1">
      <c r="A5" s="212" t="s">
        <v>449</v>
      </c>
      <c r="B5" s="679" t="s">
        <v>398</v>
      </c>
      <c r="C5" s="679"/>
      <c r="D5" s="213">
        <f>SUM(D6:D13)</f>
        <v>1671860</v>
      </c>
      <c r="E5" s="14"/>
    </row>
    <row r="6" spans="1:4" ht="32.25" customHeight="1" thickTop="1">
      <c r="A6" s="214"/>
      <c r="B6" s="215" t="s">
        <v>444</v>
      </c>
      <c r="C6" s="216" t="s">
        <v>399</v>
      </c>
      <c r="D6" s="217">
        <v>433820</v>
      </c>
    </row>
    <row r="7" spans="1:6" ht="19.5" customHeight="1">
      <c r="A7" s="214"/>
      <c r="B7" s="215" t="s">
        <v>444</v>
      </c>
      <c r="C7" s="216" t="s">
        <v>400</v>
      </c>
      <c r="D7" s="217">
        <v>308040</v>
      </c>
      <c r="F7" s="14"/>
    </row>
    <row r="8" spans="1:4" ht="35.25" customHeight="1">
      <c r="A8" s="214"/>
      <c r="B8" s="215" t="s">
        <v>444</v>
      </c>
      <c r="C8" s="216" t="s">
        <v>401</v>
      </c>
      <c r="D8" s="217">
        <v>185000</v>
      </c>
    </row>
    <row r="9" spans="1:4" ht="54.75" customHeight="1">
      <c r="A9" s="214"/>
      <c r="B9" s="215" t="s">
        <v>444</v>
      </c>
      <c r="C9" s="216" t="s">
        <v>626</v>
      </c>
      <c r="D9" s="217">
        <v>8000</v>
      </c>
    </row>
    <row r="10" spans="1:4" ht="49.5" customHeight="1">
      <c r="A10" s="214"/>
      <c r="B10" s="215" t="s">
        <v>444</v>
      </c>
      <c r="C10" s="349" t="s">
        <v>755</v>
      </c>
      <c r="D10" s="217">
        <v>9000</v>
      </c>
    </row>
    <row r="11" spans="1:4" ht="33.75" customHeight="1">
      <c r="A11" s="214"/>
      <c r="B11" s="215" t="s">
        <v>444</v>
      </c>
      <c r="C11" s="350" t="s">
        <v>939</v>
      </c>
      <c r="D11" s="217">
        <v>5000</v>
      </c>
    </row>
    <row r="12" spans="1:4" ht="48.75" customHeight="1">
      <c r="A12" s="214"/>
      <c r="B12" s="215" t="s">
        <v>444</v>
      </c>
      <c r="C12" s="216" t="s">
        <v>402</v>
      </c>
      <c r="D12" s="217">
        <v>23000</v>
      </c>
    </row>
    <row r="13" spans="1:4" ht="53.25" customHeight="1" thickBot="1">
      <c r="A13" s="214"/>
      <c r="B13" s="215" t="s">
        <v>444</v>
      </c>
      <c r="C13" s="216" t="s">
        <v>403</v>
      </c>
      <c r="D13" s="217">
        <v>700000</v>
      </c>
    </row>
    <row r="14" spans="1:4" ht="19.5" customHeight="1" thickBot="1" thickTop="1">
      <c r="A14" s="212" t="s">
        <v>451</v>
      </c>
      <c r="B14" s="679" t="s">
        <v>404</v>
      </c>
      <c r="C14" s="679"/>
      <c r="D14" s="213">
        <f>SUM(D15:D15)</f>
        <v>10367</v>
      </c>
    </row>
    <row r="15" spans="1:4" ht="43.5" customHeight="1" thickBot="1" thickTop="1">
      <c r="A15" s="219"/>
      <c r="B15" s="220" t="s">
        <v>444</v>
      </c>
      <c r="C15" s="270" t="s">
        <v>628</v>
      </c>
      <c r="D15" s="218">
        <v>10367</v>
      </c>
    </row>
    <row r="16" spans="1:4" ht="19.5" customHeight="1" thickBot="1" thickTop="1">
      <c r="A16" s="221"/>
      <c r="B16" s="221"/>
      <c r="C16" s="222" t="s">
        <v>606</v>
      </c>
      <c r="D16" s="213">
        <f>D14+D5</f>
        <v>1682227</v>
      </c>
    </row>
    <row r="17" ht="19.5" customHeight="1" thickTop="1"/>
    <row r="18" spans="2:6" ht="19.5" customHeight="1" thickBot="1">
      <c r="B18" s="681" t="s">
        <v>405</v>
      </c>
      <c r="C18" s="681"/>
      <c r="D18" s="228">
        <f>SUM(D19:D21)</f>
        <v>1469227</v>
      </c>
      <c r="F18" s="14"/>
    </row>
    <row r="19" spans="2:6" ht="19.5" customHeight="1" thickTop="1">
      <c r="B19" s="224" t="s">
        <v>444</v>
      </c>
      <c r="C19" s="229" t="s">
        <v>407</v>
      </c>
      <c r="D19" s="230">
        <f>D7</f>
        <v>308040</v>
      </c>
      <c r="F19" s="14"/>
    </row>
    <row r="20" spans="2:7" ht="19.5" customHeight="1">
      <c r="B20" s="225" t="s">
        <v>444</v>
      </c>
      <c r="C20" s="231" t="s">
        <v>408</v>
      </c>
      <c r="D20" s="232">
        <f>D6</f>
        <v>433820</v>
      </c>
      <c r="G20" s="14"/>
    </row>
    <row r="21" spans="2:4" ht="19.5" customHeight="1" thickBot="1">
      <c r="B21" s="226" t="s">
        <v>444</v>
      </c>
      <c r="C21" s="233" t="s">
        <v>409</v>
      </c>
      <c r="D21" s="234">
        <f>D13+D15+D9+D10</f>
        <v>727367</v>
      </c>
    </row>
    <row r="22" spans="2:4" ht="19.5" customHeight="1" thickBot="1" thickTop="1">
      <c r="B22" s="680" t="s">
        <v>406</v>
      </c>
      <c r="C22" s="680"/>
      <c r="D22" s="235">
        <f>D23</f>
        <v>208000</v>
      </c>
    </row>
    <row r="23" spans="2:4" ht="19.5" customHeight="1" thickBot="1" thickTop="1">
      <c r="B23" s="227" t="s">
        <v>444</v>
      </c>
      <c r="C23" s="236" t="s">
        <v>409</v>
      </c>
      <c r="D23" s="237">
        <f>D12+D8</f>
        <v>208000</v>
      </c>
    </row>
    <row r="24" spans="2:4" ht="19.5" customHeight="1" thickTop="1">
      <c r="B24" s="223"/>
      <c r="D24" s="14"/>
    </row>
    <row r="25" ht="19.5" customHeight="1">
      <c r="D25" s="14"/>
    </row>
  </sheetData>
  <mergeCells count="6">
    <mergeCell ref="B14:C14"/>
    <mergeCell ref="B22:C22"/>
    <mergeCell ref="B18:C18"/>
    <mergeCell ref="C1:D1"/>
    <mergeCell ref="A3:D3"/>
    <mergeCell ref="B5:C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31">
      <selection activeCell="F2" sqref="F2"/>
    </sheetView>
  </sheetViews>
  <sheetFormatPr defaultColWidth="9.140625" defaultRowHeight="12.75"/>
  <cols>
    <col min="1" max="1" width="6.00390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2" spans="3:6" ht="32.25" customHeight="1">
      <c r="C2" s="682" t="s">
        <v>995</v>
      </c>
      <c r="D2" s="682"/>
      <c r="E2" s="682"/>
      <c r="F2" s="120"/>
    </row>
    <row r="3" ht="12.75">
      <c r="E3" s="365"/>
    </row>
    <row r="4" ht="12.75">
      <c r="D4" s="55"/>
    </row>
    <row r="5" spans="1:6" ht="27.75" customHeight="1">
      <c r="A5" s="685" t="s">
        <v>946</v>
      </c>
      <c r="B5" s="685"/>
      <c r="C5" s="685"/>
      <c r="D5" s="685"/>
      <c r="E5" s="685"/>
      <c r="F5" s="685"/>
    </row>
    <row r="6" ht="12.75">
      <c r="D6" s="55"/>
    </row>
    <row r="7" spans="4:6" ht="13.5" thickBot="1">
      <c r="D7" s="55"/>
      <c r="F7" s="55" t="s">
        <v>610</v>
      </c>
    </row>
    <row r="8" spans="1:6" ht="24.75" customHeight="1" thickBot="1" thickTop="1">
      <c r="A8" s="399" t="s">
        <v>940</v>
      </c>
      <c r="B8" s="400" t="s">
        <v>941</v>
      </c>
      <c r="C8" s="400" t="s">
        <v>421</v>
      </c>
      <c r="D8" s="400" t="s">
        <v>942</v>
      </c>
      <c r="E8" s="400" t="s">
        <v>947</v>
      </c>
      <c r="F8" s="401" t="s">
        <v>943</v>
      </c>
    </row>
    <row r="9" spans="1:6" ht="24.75" customHeight="1" thickTop="1">
      <c r="A9" s="366"/>
      <c r="B9" s="74"/>
      <c r="C9" s="74"/>
      <c r="D9" s="367" t="s">
        <v>947</v>
      </c>
      <c r="E9" s="368">
        <f>SUM(E10)</f>
        <v>220000</v>
      </c>
      <c r="F9" s="369"/>
    </row>
    <row r="10" spans="1:6" ht="24.75" customHeight="1">
      <c r="A10" s="390" t="s">
        <v>438</v>
      </c>
      <c r="B10" s="391"/>
      <c r="C10" s="392"/>
      <c r="D10" s="393" t="s">
        <v>73</v>
      </c>
      <c r="E10" s="394">
        <f>SUM(E11)</f>
        <v>220000</v>
      </c>
      <c r="F10" s="395"/>
    </row>
    <row r="11" spans="1:6" ht="41.25" customHeight="1">
      <c r="A11" s="298"/>
      <c r="B11" s="304" t="s">
        <v>203</v>
      </c>
      <c r="C11" s="305"/>
      <c r="D11" s="306" t="s">
        <v>204</v>
      </c>
      <c r="E11" s="370">
        <f>SUM(E12)</f>
        <v>220000</v>
      </c>
      <c r="F11" s="369"/>
    </row>
    <row r="12" spans="1:6" ht="24.75" customHeight="1">
      <c r="A12" s="298"/>
      <c r="B12" s="299"/>
      <c r="C12" s="299" t="s">
        <v>525</v>
      </c>
      <c r="D12" s="291" t="s">
        <v>526</v>
      </c>
      <c r="E12" s="373">
        <v>220000</v>
      </c>
      <c r="F12" s="369"/>
    </row>
    <row r="13" spans="1:6" ht="24.75" customHeight="1">
      <c r="A13" s="402"/>
      <c r="B13" s="403"/>
      <c r="C13" s="403"/>
      <c r="D13" s="404" t="s">
        <v>443</v>
      </c>
      <c r="E13" s="368">
        <f>E9</f>
        <v>220000</v>
      </c>
      <c r="F13" s="369"/>
    </row>
    <row r="14" spans="1:6" ht="24.75" customHeight="1">
      <c r="A14" s="371"/>
      <c r="B14" s="372"/>
      <c r="C14" s="372"/>
      <c r="D14" s="367" t="s">
        <v>943</v>
      </c>
      <c r="E14" s="370"/>
      <c r="F14" s="374">
        <f>F15</f>
        <v>220000</v>
      </c>
    </row>
    <row r="15" spans="1:6" ht="24.75" customHeight="1">
      <c r="A15" s="396" t="s">
        <v>423</v>
      </c>
      <c r="B15" s="397"/>
      <c r="C15" s="397"/>
      <c r="D15" s="398" t="s">
        <v>82</v>
      </c>
      <c r="E15" s="394"/>
      <c r="F15" s="395">
        <f>F16</f>
        <v>220000</v>
      </c>
    </row>
    <row r="16" spans="1:6" ht="24.75" customHeight="1">
      <c r="A16" s="387"/>
      <c r="B16" s="388" t="s">
        <v>424</v>
      </c>
      <c r="C16" s="388"/>
      <c r="D16" s="104" t="s">
        <v>519</v>
      </c>
      <c r="E16" s="370"/>
      <c r="F16" s="369">
        <f>F17</f>
        <v>220000</v>
      </c>
    </row>
    <row r="17" spans="1:6" ht="24.75" customHeight="1">
      <c r="A17" s="387"/>
      <c r="B17" s="388"/>
      <c r="C17" s="388" t="s">
        <v>425</v>
      </c>
      <c r="D17" s="389" t="s">
        <v>269</v>
      </c>
      <c r="E17" s="370"/>
      <c r="F17" s="369">
        <v>220000</v>
      </c>
    </row>
    <row r="18" spans="1:6" ht="24.75" customHeight="1" thickBot="1">
      <c r="A18" s="375"/>
      <c r="B18" s="376"/>
      <c r="C18" s="376"/>
      <c r="D18" s="377" t="s">
        <v>443</v>
      </c>
      <c r="E18" s="378"/>
      <c r="F18" s="379">
        <f>F14</f>
        <v>220000</v>
      </c>
    </row>
    <row r="19" spans="1:6" ht="24.75" customHeight="1" thickBot="1" thickTop="1">
      <c r="A19" s="686" t="s">
        <v>944</v>
      </c>
      <c r="B19" s="687"/>
      <c r="C19" s="687"/>
      <c r="D19" s="687"/>
      <c r="E19" s="380">
        <f>E13</f>
        <v>220000</v>
      </c>
      <c r="F19" s="381">
        <f>F18</f>
        <v>220000</v>
      </c>
    </row>
    <row r="20" spans="1:6" ht="13.5" thickTop="1">
      <c r="A20" s="382"/>
      <c r="B20" s="382"/>
      <c r="C20" s="382"/>
      <c r="E20" s="383"/>
      <c r="F20" s="383"/>
    </row>
    <row r="21" spans="1:6" ht="12.75">
      <c r="A21" s="384"/>
      <c r="B21" s="384"/>
      <c r="C21" s="384"/>
      <c r="E21" s="383"/>
      <c r="F21" s="383"/>
    </row>
    <row r="22" spans="1:6" ht="12.75">
      <c r="A22" s="385" t="s">
        <v>612</v>
      </c>
      <c r="C22" s="688" t="s">
        <v>948</v>
      </c>
      <c r="D22" s="688"/>
      <c r="E22" s="688"/>
      <c r="F22" s="688"/>
    </row>
    <row r="23" spans="1:6" ht="12.75">
      <c r="A23" s="385" t="s">
        <v>613</v>
      </c>
      <c r="C23" s="689" t="s">
        <v>945</v>
      </c>
      <c r="D23" s="689"/>
      <c r="E23" s="689"/>
      <c r="F23" s="689"/>
    </row>
    <row r="24" spans="3:4" ht="15">
      <c r="C24" s="386" t="s">
        <v>444</v>
      </c>
      <c r="D24" t="s">
        <v>199</v>
      </c>
    </row>
    <row r="25" spans="3:6" ht="15.75" customHeight="1">
      <c r="C25" s="386"/>
      <c r="D25" s="684"/>
      <c r="E25" s="684"/>
      <c r="F25" s="684"/>
    </row>
  </sheetData>
  <mergeCells count="6">
    <mergeCell ref="D25:F25"/>
    <mergeCell ref="A5:F5"/>
    <mergeCell ref="C2:E2"/>
    <mergeCell ref="A19:D19"/>
    <mergeCell ref="C22:F22"/>
    <mergeCell ref="C23:F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4" sqref="B4:B11"/>
    </sheetView>
  </sheetViews>
  <sheetFormatPr defaultColWidth="9.140625" defaultRowHeight="12.75"/>
  <cols>
    <col min="1" max="1" width="24.57421875" style="0" customWidth="1"/>
    <col min="2" max="2" width="17.8515625" style="0" customWidth="1"/>
    <col min="3" max="3" width="17.7109375" style="0" customWidth="1"/>
    <col min="4" max="4" width="14.8515625" style="0" customWidth="1"/>
    <col min="5" max="5" width="16.140625" style="0" customWidth="1"/>
    <col min="6" max="6" width="14.57421875" style="0" customWidth="1"/>
  </cols>
  <sheetData>
    <row r="1" spans="1:6" ht="57.75" customHeight="1" thickBot="1" thickTop="1">
      <c r="A1" s="352" t="s">
        <v>779</v>
      </c>
      <c r="B1" s="353" t="s">
        <v>775</v>
      </c>
      <c r="C1" s="353" t="s">
        <v>776</v>
      </c>
      <c r="D1" s="353" t="s">
        <v>782</v>
      </c>
      <c r="E1" s="353" t="s">
        <v>777</v>
      </c>
      <c r="F1" s="353" t="s">
        <v>778</v>
      </c>
    </row>
    <row r="2" spans="1:6" ht="34.5" customHeight="1" thickTop="1">
      <c r="A2" s="355" t="s">
        <v>766</v>
      </c>
      <c r="B2" s="357">
        <v>8021921</v>
      </c>
      <c r="C2" s="357">
        <v>2622460</v>
      </c>
      <c r="D2" s="357">
        <v>5145361</v>
      </c>
      <c r="E2" s="357">
        <v>254100</v>
      </c>
      <c r="F2" s="357">
        <f>B2/B12*100</f>
        <v>41.34652559229275</v>
      </c>
    </row>
    <row r="3" spans="1:6" ht="37.5" customHeight="1">
      <c r="A3" s="354" t="s">
        <v>767</v>
      </c>
      <c r="B3" s="358">
        <v>4664700</v>
      </c>
      <c r="C3" s="358">
        <v>689070</v>
      </c>
      <c r="D3" s="358">
        <v>96430</v>
      </c>
      <c r="E3" s="358">
        <v>3879200</v>
      </c>
      <c r="F3" s="357">
        <f>B3/B12*100</f>
        <v>24.042762067884738</v>
      </c>
    </row>
    <row r="4" spans="1:6" ht="30.75" customHeight="1">
      <c r="A4" s="354" t="s">
        <v>768</v>
      </c>
      <c r="B4" s="358">
        <v>462210</v>
      </c>
      <c r="C4" s="358">
        <v>374800</v>
      </c>
      <c r="D4" s="358">
        <v>70610</v>
      </c>
      <c r="E4" s="358">
        <v>16800</v>
      </c>
      <c r="F4" s="357">
        <f>B4/B12*100</f>
        <v>2.3823193464525056</v>
      </c>
    </row>
    <row r="5" spans="1:6" ht="36.75" customHeight="1">
      <c r="A5" s="354" t="s">
        <v>769</v>
      </c>
      <c r="B5" s="358">
        <v>662210</v>
      </c>
      <c r="C5" s="358">
        <v>549300</v>
      </c>
      <c r="D5" s="358">
        <v>80800</v>
      </c>
      <c r="E5" s="358">
        <v>32110</v>
      </c>
      <c r="F5" s="357">
        <f>B5/B12*100</f>
        <v>3.413157859878224</v>
      </c>
    </row>
    <row r="6" spans="1:6" ht="35.25" customHeight="1">
      <c r="A6" s="354" t="s">
        <v>770</v>
      </c>
      <c r="B6" s="358">
        <v>565300</v>
      </c>
      <c r="C6" s="358">
        <v>454700</v>
      </c>
      <c r="D6" s="358">
        <v>84300</v>
      </c>
      <c r="E6" s="358">
        <v>26300</v>
      </c>
      <c r="F6" s="357">
        <f>B6/B12*100</f>
        <v>2.913665058197792</v>
      </c>
    </row>
    <row r="7" spans="1:6" ht="38.25" customHeight="1">
      <c r="A7" s="354" t="s">
        <v>771</v>
      </c>
      <c r="B7" s="358">
        <v>621540</v>
      </c>
      <c r="C7" s="358">
        <v>512150</v>
      </c>
      <c r="D7" s="358">
        <v>80290</v>
      </c>
      <c r="E7" s="358">
        <v>29100</v>
      </c>
      <c r="F7" s="357">
        <f>B7/B12*100</f>
        <v>3.203536848173104</v>
      </c>
    </row>
    <row r="8" spans="1:6" ht="38.25" customHeight="1">
      <c r="A8" s="354" t="s">
        <v>772</v>
      </c>
      <c r="B8" s="358">
        <v>1258120</v>
      </c>
      <c r="C8" s="358">
        <v>1010300</v>
      </c>
      <c r="D8" s="358">
        <v>197720</v>
      </c>
      <c r="E8" s="358">
        <v>50100</v>
      </c>
      <c r="F8" s="357">
        <f>B8/B12*100</f>
        <v>6.484592752555822</v>
      </c>
    </row>
    <row r="9" spans="1:6" ht="35.25" customHeight="1">
      <c r="A9" s="354" t="s">
        <v>773</v>
      </c>
      <c r="B9" s="358">
        <v>777030</v>
      </c>
      <c r="C9" s="358">
        <v>652150</v>
      </c>
      <c r="D9" s="358">
        <v>86310</v>
      </c>
      <c r="E9" s="358">
        <v>38570</v>
      </c>
      <c r="F9" s="357">
        <f>B9/B12*100</f>
        <v>4.004962250435929</v>
      </c>
    </row>
    <row r="10" spans="1:6" ht="35.25" customHeight="1">
      <c r="A10" s="354" t="s">
        <v>781</v>
      </c>
      <c r="B10" s="358">
        <v>1679200</v>
      </c>
      <c r="C10" s="358">
        <v>1249890</v>
      </c>
      <c r="D10" s="358">
        <v>368460</v>
      </c>
      <c r="E10" s="358">
        <v>60850</v>
      </c>
      <c r="F10" s="357">
        <f>B10/B12*100</f>
        <v>8.654920158722328</v>
      </c>
    </row>
    <row r="11" spans="1:6" ht="38.25" customHeight="1" thickBot="1">
      <c r="A11" s="356" t="s">
        <v>774</v>
      </c>
      <c r="B11" s="359">
        <v>689450</v>
      </c>
      <c r="C11" s="359">
        <v>571150</v>
      </c>
      <c r="D11" s="359">
        <v>82050</v>
      </c>
      <c r="E11" s="359">
        <v>36250</v>
      </c>
      <c r="F11" s="357">
        <f>B11/B12*100</f>
        <v>3.553558065406807</v>
      </c>
    </row>
    <row r="12" spans="1:6" ht="19.5" customHeight="1" thickBot="1" thickTop="1">
      <c r="A12" s="352" t="s">
        <v>780</v>
      </c>
      <c r="B12" s="360">
        <f>SUM(B2:B11)</f>
        <v>19401681</v>
      </c>
      <c r="C12" s="360">
        <f>SUM(C2:C11)</f>
        <v>8685970</v>
      </c>
      <c r="D12" s="360">
        <f>SUM(D2:D11)</f>
        <v>6292331</v>
      </c>
      <c r="E12" s="360">
        <f>SUM(E2:E11)</f>
        <v>4423380</v>
      </c>
      <c r="F12" s="360">
        <v>100</v>
      </c>
    </row>
    <row r="13" spans="1:6" ht="16.5" thickTop="1">
      <c r="A13" s="351"/>
      <c r="B13" s="14"/>
      <c r="C13" s="14"/>
      <c r="D13" s="14"/>
      <c r="E13" s="14"/>
      <c r="F13" s="14"/>
    </row>
    <row r="14" ht="15.75">
      <c r="A14" s="351"/>
    </row>
    <row r="15" ht="12.75">
      <c r="D15" s="361"/>
    </row>
    <row r="25" spans="1:10" ht="12.75">
      <c r="A25" s="690" t="s">
        <v>641</v>
      </c>
      <c r="B25" s="690"/>
      <c r="C25" s="690"/>
      <c r="D25" s="690"/>
      <c r="E25" s="690"/>
      <c r="F25" s="690"/>
      <c r="G25" s="690"/>
      <c r="H25" s="690"/>
      <c r="I25" s="690"/>
      <c r="J25" s="273"/>
    </row>
    <row r="26" spans="1:10" ht="13.5" thickBot="1">
      <c r="A26" s="138"/>
      <c r="B26" s="138"/>
      <c r="C26" s="691"/>
      <c r="D26" s="691"/>
      <c r="E26" s="691"/>
      <c r="F26" s="691"/>
      <c r="G26" s="691"/>
      <c r="H26" s="138"/>
      <c r="I26" s="138"/>
      <c r="J26" s="272"/>
    </row>
    <row r="27" spans="1:10" ht="13.5" thickTop="1">
      <c r="A27" s="692" t="s">
        <v>79</v>
      </c>
      <c r="B27" s="693"/>
      <c r="C27" s="694" t="s">
        <v>225</v>
      </c>
      <c r="D27" s="694"/>
      <c r="E27" s="694"/>
      <c r="F27" s="694"/>
      <c r="G27" s="694"/>
      <c r="H27" s="695" t="s">
        <v>395</v>
      </c>
      <c r="I27" s="696"/>
      <c r="J27" s="697"/>
    </row>
    <row r="28" spans="1:10" ht="12.75">
      <c r="A28" s="703" t="s">
        <v>642</v>
      </c>
      <c r="B28" s="704"/>
      <c r="C28" s="705" t="s">
        <v>643</v>
      </c>
      <c r="D28" s="705"/>
      <c r="E28" s="705"/>
      <c r="F28" s="705"/>
      <c r="G28" s="705"/>
      <c r="H28" s="706">
        <v>750000</v>
      </c>
      <c r="I28" s="707"/>
      <c r="J28" s="708"/>
    </row>
    <row r="29" spans="1:10" ht="13.5" thickBot="1">
      <c r="A29" s="709" t="s">
        <v>644</v>
      </c>
      <c r="B29" s="710"/>
      <c r="C29" s="711" t="s">
        <v>645</v>
      </c>
      <c r="D29" s="711"/>
      <c r="E29" s="711"/>
      <c r="F29" s="711"/>
      <c r="G29" s="711"/>
      <c r="H29" s="712">
        <f>D33</f>
        <v>0</v>
      </c>
      <c r="I29" s="713"/>
      <c r="J29" s="714"/>
    </row>
    <row r="30" spans="1:10" ht="14.25" thickBot="1" thickTop="1">
      <c r="A30" s="139"/>
      <c r="B30" s="139"/>
      <c r="C30" s="698" t="s">
        <v>606</v>
      </c>
      <c r="D30" s="699"/>
      <c r="E30" s="699"/>
      <c r="F30" s="699"/>
      <c r="G30" s="699"/>
      <c r="H30" s="700">
        <f>SUM(H28:I29)</f>
        <v>750000</v>
      </c>
      <c r="I30" s="701"/>
      <c r="J30" s="702"/>
    </row>
    <row r="31" ht="13.5" thickTop="1"/>
  </sheetData>
  <mergeCells count="14">
    <mergeCell ref="C30:G30"/>
    <mergeCell ref="H30:J30"/>
    <mergeCell ref="A28:B28"/>
    <mergeCell ref="C28:G28"/>
    <mergeCell ref="H28:J28"/>
    <mergeCell ref="A29:B29"/>
    <mergeCell ref="C29:G29"/>
    <mergeCell ref="H29:J29"/>
    <mergeCell ref="A25:I25"/>
    <mergeCell ref="C26:D26"/>
    <mergeCell ref="E26:G26"/>
    <mergeCell ref="A27:B27"/>
    <mergeCell ref="C27:G27"/>
    <mergeCell ref="H27:J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D1" sqref="D1"/>
    </sheetView>
  </sheetViews>
  <sheetFormatPr defaultColWidth="9.140625" defaultRowHeight="12.75"/>
  <cols>
    <col min="1" max="1" width="4.57421875" style="285" customWidth="1"/>
    <col min="2" max="2" width="7.57421875" style="285" customWidth="1"/>
    <col min="3" max="3" width="8.00390625" style="285" customWidth="1"/>
    <col min="4" max="4" width="33.57421875" style="285" customWidth="1"/>
    <col min="5" max="5" width="16.00390625" style="285" customWidth="1"/>
    <col min="6" max="6" width="13.421875" style="285" customWidth="1"/>
    <col min="7" max="7" width="13.57421875" style="285" customWidth="1"/>
    <col min="8" max="16384" width="9.140625" style="285" customWidth="1"/>
  </cols>
  <sheetData>
    <row r="1" spans="1:8" ht="32.25" customHeight="1">
      <c r="A1" s="283"/>
      <c r="B1" s="283"/>
      <c r="C1" s="283"/>
      <c r="D1" s="283"/>
      <c r="E1" s="460" t="s">
        <v>985</v>
      </c>
      <c r="F1" s="460"/>
      <c r="G1" s="460"/>
      <c r="H1" s="284"/>
    </row>
    <row r="2" spans="1:8" ht="15.75">
      <c r="A2" s="461" t="s">
        <v>693</v>
      </c>
      <c r="B2" s="461"/>
      <c r="C2" s="461"/>
      <c r="D2" s="461"/>
      <c r="E2" s="461"/>
      <c r="F2" s="461"/>
      <c r="G2" s="461"/>
      <c r="H2" s="461"/>
    </row>
    <row r="4" ht="13.5" thickBot="1"/>
    <row r="5" spans="1:7" ht="12.75" customHeight="1" thickTop="1">
      <c r="A5" s="462" t="s">
        <v>419</v>
      </c>
      <c r="B5" s="465" t="s">
        <v>420</v>
      </c>
      <c r="C5" s="465" t="s">
        <v>79</v>
      </c>
      <c r="D5" s="468" t="s">
        <v>44</v>
      </c>
      <c r="E5" s="471" t="s">
        <v>694</v>
      </c>
      <c r="F5" s="471"/>
      <c r="G5" s="472"/>
    </row>
    <row r="6" spans="1:7" ht="12" customHeight="1">
      <c r="A6" s="463"/>
      <c r="B6" s="466"/>
      <c r="C6" s="466"/>
      <c r="D6" s="469"/>
      <c r="E6" s="469" t="s">
        <v>614</v>
      </c>
      <c r="F6" s="473" t="s">
        <v>695</v>
      </c>
      <c r="G6" s="474"/>
    </row>
    <row r="7" spans="1:7" ht="20.25" customHeight="1" thickBot="1">
      <c r="A7" s="464"/>
      <c r="B7" s="467"/>
      <c r="C7" s="467"/>
      <c r="D7" s="470"/>
      <c r="E7" s="470"/>
      <c r="F7" s="287" t="s">
        <v>80</v>
      </c>
      <c r="G7" s="288" t="s">
        <v>81</v>
      </c>
    </row>
    <row r="8" spans="1:7" ht="13.5" customHeight="1" thickTop="1">
      <c r="A8" s="318" t="s">
        <v>423</v>
      </c>
      <c r="B8" s="319"/>
      <c r="C8" s="320"/>
      <c r="D8" s="321" t="s">
        <v>82</v>
      </c>
      <c r="E8" s="322" t="s">
        <v>696</v>
      </c>
      <c r="F8" s="289">
        <f>F9+F11+F13</f>
        <v>3000</v>
      </c>
      <c r="G8" s="290">
        <f>G9+G11+G13</f>
        <v>3118000</v>
      </c>
    </row>
    <row r="9" spans="1:7" ht="30" customHeight="1">
      <c r="A9" s="298"/>
      <c r="B9" s="299" t="s">
        <v>424</v>
      </c>
      <c r="C9" s="300"/>
      <c r="D9" s="306" t="s">
        <v>519</v>
      </c>
      <c r="E9" s="307" t="s">
        <v>697</v>
      </c>
      <c r="F9" s="308">
        <f>F10</f>
        <v>0</v>
      </c>
      <c r="G9" s="309">
        <f>G10</f>
        <v>1145600</v>
      </c>
    </row>
    <row r="10" spans="1:7" ht="66.75" customHeight="1">
      <c r="A10" s="298"/>
      <c r="B10" s="299"/>
      <c r="C10" s="299" t="s">
        <v>521</v>
      </c>
      <c r="D10" s="291" t="s">
        <v>698</v>
      </c>
      <c r="E10" s="292" t="s">
        <v>697</v>
      </c>
      <c r="F10" s="293">
        <v>0</v>
      </c>
      <c r="G10" s="294">
        <v>1145600</v>
      </c>
    </row>
    <row r="11" spans="1:7" ht="25.5" customHeight="1">
      <c r="A11" s="298"/>
      <c r="B11" s="299" t="s">
        <v>683</v>
      </c>
      <c r="C11" s="300"/>
      <c r="D11" s="306" t="s">
        <v>699</v>
      </c>
      <c r="E11" s="307" t="s">
        <v>700</v>
      </c>
      <c r="F11" s="308">
        <f>F12</f>
        <v>0</v>
      </c>
      <c r="G11" s="309">
        <f>G12</f>
        <v>107400</v>
      </c>
    </row>
    <row r="12" spans="1:7" ht="72.75" customHeight="1">
      <c r="A12" s="298"/>
      <c r="B12" s="299"/>
      <c r="C12" s="299" t="s">
        <v>701</v>
      </c>
      <c r="D12" s="291" t="s">
        <v>702</v>
      </c>
      <c r="E12" s="292" t="s">
        <v>700</v>
      </c>
      <c r="F12" s="293">
        <v>0</v>
      </c>
      <c r="G12" s="294">
        <v>107400</v>
      </c>
    </row>
    <row r="13" spans="1:7" ht="13.5" customHeight="1">
      <c r="A13" s="298"/>
      <c r="B13" s="299" t="s">
        <v>522</v>
      </c>
      <c r="C13" s="300"/>
      <c r="D13" s="306" t="s">
        <v>529</v>
      </c>
      <c r="E13" s="307" t="s">
        <v>703</v>
      </c>
      <c r="F13" s="308">
        <f>SUM(F14:F15)</f>
        <v>3000</v>
      </c>
      <c r="G13" s="309">
        <f>SUM(G14:G15)</f>
        <v>1865000</v>
      </c>
    </row>
    <row r="14" spans="1:7" ht="13.5" customHeight="1">
      <c r="A14" s="298"/>
      <c r="B14" s="299"/>
      <c r="C14" s="299" t="s">
        <v>525</v>
      </c>
      <c r="D14" s="291" t="s">
        <v>526</v>
      </c>
      <c r="E14" s="292" t="s">
        <v>305</v>
      </c>
      <c r="F14" s="293">
        <v>3000</v>
      </c>
      <c r="G14" s="294"/>
    </row>
    <row r="15" spans="1:7" ht="39" customHeight="1">
      <c r="A15" s="298"/>
      <c r="B15" s="299"/>
      <c r="C15" s="299" t="s">
        <v>523</v>
      </c>
      <c r="D15" s="291" t="s">
        <v>84</v>
      </c>
      <c r="E15" s="292" t="s">
        <v>704</v>
      </c>
      <c r="F15" s="293">
        <v>0</v>
      </c>
      <c r="G15" s="294">
        <v>1865000</v>
      </c>
    </row>
    <row r="16" spans="1:7" ht="13.5" customHeight="1">
      <c r="A16" s="310" t="s">
        <v>429</v>
      </c>
      <c r="B16" s="311"/>
      <c r="C16" s="312"/>
      <c r="D16" s="313" t="s">
        <v>86</v>
      </c>
      <c r="E16" s="314" t="s">
        <v>705</v>
      </c>
      <c r="F16" s="315">
        <f>F17+F21</f>
        <v>71388</v>
      </c>
      <c r="G16" s="316">
        <f>G17+G21</f>
        <v>2500</v>
      </c>
    </row>
    <row r="17" spans="1:7" ht="29.25" customHeight="1">
      <c r="A17" s="298"/>
      <c r="B17" s="299" t="s">
        <v>430</v>
      </c>
      <c r="C17" s="300"/>
      <c r="D17" s="306" t="s">
        <v>527</v>
      </c>
      <c r="E17" s="307" t="s">
        <v>706</v>
      </c>
      <c r="F17" s="308">
        <f>SUM(F18:F20)</f>
        <v>5000</v>
      </c>
      <c r="G17" s="309">
        <f>SUM(G18:G20)</f>
        <v>2500</v>
      </c>
    </row>
    <row r="18" spans="1:7" ht="27.75" customHeight="1">
      <c r="A18" s="298"/>
      <c r="B18" s="299"/>
      <c r="C18" s="299" t="s">
        <v>528</v>
      </c>
      <c r="D18" s="291" t="s">
        <v>87</v>
      </c>
      <c r="E18" s="292" t="s">
        <v>263</v>
      </c>
      <c r="F18" s="293">
        <v>5000</v>
      </c>
      <c r="G18" s="294">
        <v>0</v>
      </c>
    </row>
    <row r="19" spans="1:7" ht="43.5" customHeight="1">
      <c r="A19" s="298"/>
      <c r="B19" s="299"/>
      <c r="C19" s="299" t="s">
        <v>707</v>
      </c>
      <c r="D19" s="291" t="s">
        <v>708</v>
      </c>
      <c r="E19" s="292" t="s">
        <v>287</v>
      </c>
      <c r="F19" s="293">
        <v>0</v>
      </c>
      <c r="G19" s="294">
        <v>1500</v>
      </c>
    </row>
    <row r="20" spans="1:7" ht="40.5" customHeight="1">
      <c r="A20" s="298"/>
      <c r="B20" s="299"/>
      <c r="C20" s="299" t="s">
        <v>523</v>
      </c>
      <c r="D20" s="291" t="s">
        <v>84</v>
      </c>
      <c r="E20" s="292" t="s">
        <v>265</v>
      </c>
      <c r="F20" s="293">
        <v>0</v>
      </c>
      <c r="G20" s="294">
        <v>1000</v>
      </c>
    </row>
    <row r="21" spans="1:7" ht="13.5" customHeight="1">
      <c r="A21" s="298"/>
      <c r="B21" s="299" t="s">
        <v>431</v>
      </c>
      <c r="C21" s="300"/>
      <c r="D21" s="306" t="s">
        <v>529</v>
      </c>
      <c r="E21" s="307" t="s">
        <v>709</v>
      </c>
      <c r="F21" s="308">
        <f>F22</f>
        <v>66388</v>
      </c>
      <c r="G21" s="309">
        <f>G22</f>
        <v>0</v>
      </c>
    </row>
    <row r="22" spans="1:7" ht="49.5" customHeight="1">
      <c r="A22" s="298"/>
      <c r="B22" s="299"/>
      <c r="C22" s="299" t="s">
        <v>530</v>
      </c>
      <c r="D22" s="291" t="s">
        <v>88</v>
      </c>
      <c r="E22" s="292" t="s">
        <v>709</v>
      </c>
      <c r="F22" s="293">
        <v>66388</v>
      </c>
      <c r="G22" s="294">
        <v>0</v>
      </c>
    </row>
    <row r="23" spans="1:7" ht="13.5" customHeight="1">
      <c r="A23" s="310" t="s">
        <v>432</v>
      </c>
      <c r="B23" s="311"/>
      <c r="C23" s="312"/>
      <c r="D23" s="313" t="s">
        <v>89</v>
      </c>
      <c r="E23" s="314" t="s">
        <v>710</v>
      </c>
      <c r="F23" s="315">
        <f>F24+F26</f>
        <v>94370</v>
      </c>
      <c r="G23" s="316">
        <f>G24+G26</f>
        <v>0</v>
      </c>
    </row>
    <row r="24" spans="1:7" ht="13.5" customHeight="1">
      <c r="A24" s="298"/>
      <c r="B24" s="299" t="s">
        <v>531</v>
      </c>
      <c r="C24" s="300"/>
      <c r="D24" s="306" t="s">
        <v>90</v>
      </c>
      <c r="E24" s="307" t="s">
        <v>711</v>
      </c>
      <c r="F24" s="308">
        <f>F25</f>
        <v>59370</v>
      </c>
      <c r="G24" s="309">
        <f>G25</f>
        <v>0</v>
      </c>
    </row>
    <row r="25" spans="1:7" ht="70.5" customHeight="1">
      <c r="A25" s="298"/>
      <c r="B25" s="299"/>
      <c r="C25" s="299" t="s">
        <v>532</v>
      </c>
      <c r="D25" s="291" t="s">
        <v>91</v>
      </c>
      <c r="E25" s="292" t="s">
        <v>711</v>
      </c>
      <c r="F25" s="293">
        <v>59370</v>
      </c>
      <c r="G25" s="294">
        <v>0</v>
      </c>
    </row>
    <row r="26" spans="1:7" ht="25.5" customHeight="1">
      <c r="A26" s="298"/>
      <c r="B26" s="299" t="s">
        <v>433</v>
      </c>
      <c r="C26" s="300"/>
      <c r="D26" s="306" t="s">
        <v>93</v>
      </c>
      <c r="E26" s="307" t="s">
        <v>712</v>
      </c>
      <c r="F26" s="308">
        <f>SUM(F27:F28)</f>
        <v>35000</v>
      </c>
      <c r="G26" s="309">
        <f>SUM(G27:G28)</f>
        <v>0</v>
      </c>
    </row>
    <row r="27" spans="1:7" ht="13.5" customHeight="1">
      <c r="A27" s="298"/>
      <c r="B27" s="299"/>
      <c r="C27" s="299" t="s">
        <v>534</v>
      </c>
      <c r="D27" s="291" t="s">
        <v>470</v>
      </c>
      <c r="E27" s="292" t="s">
        <v>263</v>
      </c>
      <c r="F27" s="293">
        <v>5000</v>
      </c>
      <c r="G27" s="294">
        <v>0</v>
      </c>
    </row>
    <row r="28" spans="1:7" ht="13.5" customHeight="1">
      <c r="A28" s="298"/>
      <c r="B28" s="299"/>
      <c r="C28" s="299" t="s">
        <v>520</v>
      </c>
      <c r="D28" s="291" t="s">
        <v>83</v>
      </c>
      <c r="E28" s="292" t="s">
        <v>713</v>
      </c>
      <c r="F28" s="293">
        <v>30000</v>
      </c>
      <c r="G28" s="294">
        <v>0</v>
      </c>
    </row>
    <row r="29" spans="1:7" ht="48.75" customHeight="1">
      <c r="A29" s="310" t="s">
        <v>535</v>
      </c>
      <c r="B29" s="311"/>
      <c r="C29" s="312"/>
      <c r="D29" s="313" t="s">
        <v>94</v>
      </c>
      <c r="E29" s="314" t="s">
        <v>714</v>
      </c>
      <c r="F29" s="315">
        <f>F30</f>
        <v>1620</v>
      </c>
      <c r="G29" s="316">
        <f>G30</f>
        <v>0</v>
      </c>
    </row>
    <row r="30" spans="1:7" ht="35.25" customHeight="1">
      <c r="A30" s="298"/>
      <c r="B30" s="299" t="s">
        <v>536</v>
      </c>
      <c r="C30" s="300"/>
      <c r="D30" s="306" t="s">
        <v>95</v>
      </c>
      <c r="E30" s="307" t="s">
        <v>714</v>
      </c>
      <c r="F30" s="308">
        <f>F31</f>
        <v>1620</v>
      </c>
      <c r="G30" s="309">
        <f>G31</f>
        <v>0</v>
      </c>
    </row>
    <row r="31" spans="1:7" ht="51" customHeight="1">
      <c r="A31" s="298"/>
      <c r="B31" s="299"/>
      <c r="C31" s="299" t="s">
        <v>532</v>
      </c>
      <c r="D31" s="291" t="s">
        <v>91</v>
      </c>
      <c r="E31" s="292" t="s">
        <v>714</v>
      </c>
      <c r="F31" s="293">
        <v>1620</v>
      </c>
      <c r="G31" s="294"/>
    </row>
    <row r="32" spans="1:7" ht="13.5" customHeight="1">
      <c r="A32" s="310" t="s">
        <v>202</v>
      </c>
      <c r="B32" s="311"/>
      <c r="C32" s="312"/>
      <c r="D32" s="313" t="s">
        <v>108</v>
      </c>
      <c r="E32" s="314" t="s">
        <v>360</v>
      </c>
      <c r="F32" s="315">
        <f>F33</f>
        <v>200</v>
      </c>
      <c r="G32" s="316">
        <f>G33</f>
        <v>0</v>
      </c>
    </row>
    <row r="33" spans="1:7" ht="13.5" customHeight="1">
      <c r="A33" s="298"/>
      <c r="B33" s="299" t="s">
        <v>109</v>
      </c>
      <c r="C33" s="300"/>
      <c r="D33" s="306" t="s">
        <v>110</v>
      </c>
      <c r="E33" s="307" t="s">
        <v>360</v>
      </c>
      <c r="F33" s="308">
        <f>F34</f>
        <v>200</v>
      </c>
      <c r="G33" s="309">
        <f>G34</f>
        <v>0</v>
      </c>
    </row>
    <row r="34" spans="1:7" ht="67.5" customHeight="1">
      <c r="A34" s="298"/>
      <c r="B34" s="299"/>
      <c r="C34" s="299" t="s">
        <v>532</v>
      </c>
      <c r="D34" s="291" t="s">
        <v>91</v>
      </c>
      <c r="E34" s="292" t="s">
        <v>360</v>
      </c>
      <c r="F34" s="293">
        <v>200</v>
      </c>
      <c r="G34" s="294">
        <v>0</v>
      </c>
    </row>
    <row r="35" spans="1:7" ht="29.25" customHeight="1">
      <c r="A35" s="310" t="s">
        <v>434</v>
      </c>
      <c r="B35" s="311"/>
      <c r="C35" s="312"/>
      <c r="D35" s="313" t="s">
        <v>96</v>
      </c>
      <c r="E35" s="314" t="s">
        <v>265</v>
      </c>
      <c r="F35" s="315">
        <f>F36</f>
        <v>1000</v>
      </c>
      <c r="G35" s="316">
        <f>G36</f>
        <v>0</v>
      </c>
    </row>
    <row r="36" spans="1:7" ht="13.5" customHeight="1">
      <c r="A36" s="298"/>
      <c r="B36" s="299" t="s">
        <v>537</v>
      </c>
      <c r="C36" s="300"/>
      <c r="D36" s="306" t="s">
        <v>97</v>
      </c>
      <c r="E36" s="307" t="s">
        <v>265</v>
      </c>
      <c r="F36" s="308">
        <f>F37</f>
        <v>1000</v>
      </c>
      <c r="G36" s="309">
        <f>G37</f>
        <v>0</v>
      </c>
    </row>
    <row r="37" spans="1:7" ht="68.25" customHeight="1">
      <c r="A37" s="298"/>
      <c r="B37" s="299"/>
      <c r="C37" s="299" t="s">
        <v>532</v>
      </c>
      <c r="D37" s="291" t="s">
        <v>91</v>
      </c>
      <c r="E37" s="292" t="s">
        <v>265</v>
      </c>
      <c r="F37" s="293">
        <v>1000</v>
      </c>
      <c r="G37" s="294">
        <v>0</v>
      </c>
    </row>
    <row r="38" spans="1:7" ht="61.5" customHeight="1">
      <c r="A38" s="310" t="s">
        <v>538</v>
      </c>
      <c r="B38" s="311"/>
      <c r="C38" s="312"/>
      <c r="D38" s="313" t="s">
        <v>124</v>
      </c>
      <c r="E38" s="314">
        <v>10435151</v>
      </c>
      <c r="F38" s="315">
        <f>F39+F44+F52+F57</f>
        <v>10435151</v>
      </c>
      <c r="G38" s="316">
        <f>G39+G44+G52+G57</f>
        <v>0</v>
      </c>
    </row>
    <row r="39" spans="1:7" ht="66" customHeight="1">
      <c r="A39" s="298"/>
      <c r="B39" s="299" t="s">
        <v>539</v>
      </c>
      <c r="C39" s="300"/>
      <c r="D39" s="306" t="s">
        <v>125</v>
      </c>
      <c r="E39" s="307">
        <v>3558891</v>
      </c>
      <c r="F39" s="308">
        <f>SUM(F40:F43)</f>
        <v>3558891</v>
      </c>
      <c r="G39" s="309">
        <f>SUM(G40:G43)</f>
        <v>0</v>
      </c>
    </row>
    <row r="40" spans="1:7" ht="13.5" customHeight="1">
      <c r="A40" s="298"/>
      <c r="B40" s="299"/>
      <c r="C40" s="299" t="s">
        <v>540</v>
      </c>
      <c r="D40" s="291" t="s">
        <v>510</v>
      </c>
      <c r="E40" s="292">
        <v>3242737</v>
      </c>
      <c r="F40" s="293">
        <v>3242737</v>
      </c>
      <c r="G40" s="294">
        <v>0</v>
      </c>
    </row>
    <row r="41" spans="1:7" ht="13.5" customHeight="1">
      <c r="A41" s="298"/>
      <c r="B41" s="299"/>
      <c r="C41" s="299" t="s">
        <v>541</v>
      </c>
      <c r="D41" s="291" t="s">
        <v>126</v>
      </c>
      <c r="E41" s="292">
        <v>185938</v>
      </c>
      <c r="F41" s="293">
        <v>185938</v>
      </c>
      <c r="G41" s="294">
        <v>0</v>
      </c>
    </row>
    <row r="42" spans="1:7" ht="13.5" customHeight="1">
      <c r="A42" s="298"/>
      <c r="B42" s="299"/>
      <c r="C42" s="299" t="s">
        <v>542</v>
      </c>
      <c r="D42" s="291" t="s">
        <v>127</v>
      </c>
      <c r="E42" s="292" t="s">
        <v>715</v>
      </c>
      <c r="F42" s="293">
        <v>87269</v>
      </c>
      <c r="G42" s="294">
        <v>0</v>
      </c>
    </row>
    <row r="43" spans="1:7" ht="13.5" customHeight="1">
      <c r="A43" s="298"/>
      <c r="B43" s="299"/>
      <c r="C43" s="299" t="s">
        <v>543</v>
      </c>
      <c r="D43" s="291" t="s">
        <v>128</v>
      </c>
      <c r="E43" s="292" t="s">
        <v>716</v>
      </c>
      <c r="F43" s="293">
        <v>42947</v>
      </c>
      <c r="G43" s="294">
        <v>0</v>
      </c>
    </row>
    <row r="44" spans="1:7" ht="69.75" customHeight="1">
      <c r="A44" s="298"/>
      <c r="B44" s="299" t="s">
        <v>545</v>
      </c>
      <c r="C44" s="300"/>
      <c r="D44" s="306" t="s">
        <v>717</v>
      </c>
      <c r="E44" s="307">
        <v>2761742</v>
      </c>
      <c r="F44" s="308">
        <f>SUM(F45:F51)</f>
        <v>2761742</v>
      </c>
      <c r="G44" s="309">
        <f>SUM(G45:G51)</f>
        <v>0</v>
      </c>
    </row>
    <row r="45" spans="1:7" ht="13.5" customHeight="1">
      <c r="A45" s="298"/>
      <c r="B45" s="299"/>
      <c r="C45" s="299" t="s">
        <v>540</v>
      </c>
      <c r="D45" s="291" t="s">
        <v>510</v>
      </c>
      <c r="E45" s="292">
        <v>1202565</v>
      </c>
      <c r="F45" s="293">
        <v>1202565</v>
      </c>
      <c r="G45" s="294">
        <v>0</v>
      </c>
    </row>
    <row r="46" spans="1:7" ht="13.5" customHeight="1">
      <c r="A46" s="298"/>
      <c r="B46" s="299"/>
      <c r="C46" s="299" t="s">
        <v>541</v>
      </c>
      <c r="D46" s="291" t="s">
        <v>126</v>
      </c>
      <c r="E46" s="292">
        <v>1127844</v>
      </c>
      <c r="F46" s="293">
        <v>1127844</v>
      </c>
      <c r="G46" s="294">
        <v>0</v>
      </c>
    </row>
    <row r="47" spans="1:7" ht="13.5" customHeight="1">
      <c r="A47" s="298"/>
      <c r="B47" s="299"/>
      <c r="C47" s="299" t="s">
        <v>542</v>
      </c>
      <c r="D47" s="291" t="s">
        <v>127</v>
      </c>
      <c r="E47" s="292" t="s">
        <v>718</v>
      </c>
      <c r="F47" s="293">
        <v>5783</v>
      </c>
      <c r="G47" s="294">
        <v>0</v>
      </c>
    </row>
    <row r="48" spans="1:7" ht="13.5" customHeight="1">
      <c r="A48" s="298"/>
      <c r="B48" s="299"/>
      <c r="C48" s="299" t="s">
        <v>543</v>
      </c>
      <c r="D48" s="291" t="s">
        <v>128</v>
      </c>
      <c r="E48" s="292" t="s">
        <v>719</v>
      </c>
      <c r="F48" s="293">
        <v>194050</v>
      </c>
      <c r="G48" s="294">
        <v>0</v>
      </c>
    </row>
    <row r="49" spans="1:7" ht="13.5" customHeight="1">
      <c r="A49" s="298"/>
      <c r="B49" s="299"/>
      <c r="C49" s="299" t="s">
        <v>546</v>
      </c>
      <c r="D49" s="291" t="s">
        <v>547</v>
      </c>
      <c r="E49" s="292" t="s">
        <v>713</v>
      </c>
      <c r="F49" s="293">
        <v>30000</v>
      </c>
      <c r="G49" s="294">
        <v>0</v>
      </c>
    </row>
    <row r="50" spans="1:7" ht="13.5" customHeight="1">
      <c r="A50" s="298"/>
      <c r="B50" s="299"/>
      <c r="C50" s="299" t="s">
        <v>548</v>
      </c>
      <c r="D50" s="291" t="s">
        <v>549</v>
      </c>
      <c r="E50" s="292" t="s">
        <v>287</v>
      </c>
      <c r="F50" s="293">
        <v>1500</v>
      </c>
      <c r="G50" s="294">
        <v>0</v>
      </c>
    </row>
    <row r="51" spans="1:7" ht="13.5" customHeight="1">
      <c r="A51" s="298"/>
      <c r="B51" s="299"/>
      <c r="C51" s="299" t="s">
        <v>544</v>
      </c>
      <c r="D51" s="291" t="s">
        <v>129</v>
      </c>
      <c r="E51" s="292" t="s">
        <v>275</v>
      </c>
      <c r="F51" s="293">
        <v>200000</v>
      </c>
      <c r="G51" s="294">
        <v>0</v>
      </c>
    </row>
    <row r="52" spans="1:7" ht="42" customHeight="1">
      <c r="A52" s="298"/>
      <c r="B52" s="304" t="s">
        <v>130</v>
      </c>
      <c r="C52" s="305"/>
      <c r="D52" s="306" t="s">
        <v>131</v>
      </c>
      <c r="E52" s="307" t="s">
        <v>720</v>
      </c>
      <c r="F52" s="308">
        <f>SUM(F53:F56)</f>
        <v>556000</v>
      </c>
      <c r="G52" s="309">
        <f>SUM(G53:G56)</f>
        <v>0</v>
      </c>
    </row>
    <row r="53" spans="1:7" ht="13.5" customHeight="1">
      <c r="A53" s="298"/>
      <c r="B53" s="299"/>
      <c r="C53" s="299" t="s">
        <v>550</v>
      </c>
      <c r="D53" s="291" t="s">
        <v>132</v>
      </c>
      <c r="E53" s="292" t="s">
        <v>295</v>
      </c>
      <c r="F53" s="293">
        <v>15000</v>
      </c>
      <c r="G53" s="294">
        <v>0</v>
      </c>
    </row>
    <row r="54" spans="1:7" ht="13.5" customHeight="1">
      <c r="A54" s="298"/>
      <c r="B54" s="299"/>
      <c r="C54" s="299" t="s">
        <v>551</v>
      </c>
      <c r="D54" s="291" t="s">
        <v>133</v>
      </c>
      <c r="E54" s="292" t="s">
        <v>721</v>
      </c>
      <c r="F54" s="293">
        <v>400000</v>
      </c>
      <c r="G54" s="294">
        <v>0</v>
      </c>
    </row>
    <row r="55" spans="1:7" ht="29.25" customHeight="1">
      <c r="A55" s="298"/>
      <c r="B55" s="299"/>
      <c r="C55" s="299" t="s">
        <v>552</v>
      </c>
      <c r="D55" s="291" t="s">
        <v>553</v>
      </c>
      <c r="E55" s="292" t="s">
        <v>722</v>
      </c>
      <c r="F55" s="293">
        <v>131000</v>
      </c>
      <c r="G55" s="294">
        <v>0</v>
      </c>
    </row>
    <row r="56" spans="1:7" ht="51.75" customHeight="1">
      <c r="A56" s="298"/>
      <c r="B56" s="299"/>
      <c r="C56" s="299" t="s">
        <v>554</v>
      </c>
      <c r="D56" s="291" t="s">
        <v>134</v>
      </c>
      <c r="E56" s="292" t="s">
        <v>298</v>
      </c>
      <c r="F56" s="293">
        <v>10000</v>
      </c>
      <c r="G56" s="294">
        <v>0</v>
      </c>
    </row>
    <row r="57" spans="1:7" ht="46.5" customHeight="1">
      <c r="A57" s="298"/>
      <c r="B57" s="304" t="s">
        <v>135</v>
      </c>
      <c r="C57" s="305"/>
      <c r="D57" s="306" t="s">
        <v>136</v>
      </c>
      <c r="E57" s="307" t="s">
        <v>723</v>
      </c>
      <c r="F57" s="308">
        <f>SUM(F58:F59)</f>
        <v>3558518</v>
      </c>
      <c r="G57" s="309">
        <f>SUM(G58:G59)</f>
        <v>0</v>
      </c>
    </row>
    <row r="58" spans="1:7" ht="13.5" customHeight="1">
      <c r="A58" s="298"/>
      <c r="B58" s="299"/>
      <c r="C58" s="299" t="s">
        <v>555</v>
      </c>
      <c r="D58" s="291" t="s">
        <v>137</v>
      </c>
      <c r="E58" s="292" t="s">
        <v>724</v>
      </c>
      <c r="F58" s="293">
        <v>3528518</v>
      </c>
      <c r="G58" s="294">
        <v>0</v>
      </c>
    </row>
    <row r="59" spans="1:7" ht="13.5" customHeight="1">
      <c r="A59" s="298"/>
      <c r="B59" s="299"/>
      <c r="C59" s="299" t="s">
        <v>556</v>
      </c>
      <c r="D59" s="291" t="s">
        <v>508</v>
      </c>
      <c r="E59" s="292" t="s">
        <v>713</v>
      </c>
      <c r="F59" s="293">
        <v>30000</v>
      </c>
      <c r="G59" s="294">
        <v>0</v>
      </c>
    </row>
    <row r="60" spans="1:7" ht="13.5" customHeight="1">
      <c r="A60" s="310" t="s">
        <v>557</v>
      </c>
      <c r="B60" s="311"/>
      <c r="C60" s="312"/>
      <c r="D60" s="313" t="s">
        <v>138</v>
      </c>
      <c r="E60" s="314" t="s">
        <v>725</v>
      </c>
      <c r="F60" s="315">
        <f>F61+F63+F65</f>
        <v>6483434</v>
      </c>
      <c r="G60" s="316">
        <f>G61+G63+G65</f>
        <v>0</v>
      </c>
    </row>
    <row r="61" spans="1:7" ht="42.75" customHeight="1">
      <c r="A61" s="298"/>
      <c r="B61" s="304" t="s">
        <v>558</v>
      </c>
      <c r="C61" s="305"/>
      <c r="D61" s="306" t="s">
        <v>139</v>
      </c>
      <c r="E61" s="307" t="s">
        <v>726</v>
      </c>
      <c r="F61" s="308">
        <f>F62</f>
        <v>3717115</v>
      </c>
      <c r="G61" s="309">
        <f>G62</f>
        <v>0</v>
      </c>
    </row>
    <row r="62" spans="1:7" ht="13.5" customHeight="1">
      <c r="A62" s="298"/>
      <c r="B62" s="299"/>
      <c r="C62" s="299" t="s">
        <v>559</v>
      </c>
      <c r="D62" s="291" t="s">
        <v>140</v>
      </c>
      <c r="E62" s="292" t="s">
        <v>726</v>
      </c>
      <c r="F62" s="293">
        <v>3717115</v>
      </c>
      <c r="G62" s="294">
        <v>0</v>
      </c>
    </row>
    <row r="63" spans="1:7" ht="28.5" customHeight="1">
      <c r="A63" s="298"/>
      <c r="B63" s="304" t="s">
        <v>560</v>
      </c>
      <c r="C63" s="305"/>
      <c r="D63" s="306" t="s">
        <v>141</v>
      </c>
      <c r="E63" s="307" t="s">
        <v>727</v>
      </c>
      <c r="F63" s="308">
        <f>F64</f>
        <v>2642416</v>
      </c>
      <c r="G63" s="309">
        <f>G64</f>
        <v>0</v>
      </c>
    </row>
    <row r="64" spans="1:7" ht="13.5" customHeight="1">
      <c r="A64" s="298"/>
      <c r="B64" s="299"/>
      <c r="C64" s="299" t="s">
        <v>559</v>
      </c>
      <c r="D64" s="291" t="s">
        <v>140</v>
      </c>
      <c r="E64" s="292" t="s">
        <v>727</v>
      </c>
      <c r="F64" s="293">
        <v>2642416</v>
      </c>
      <c r="G64" s="294">
        <v>0</v>
      </c>
    </row>
    <row r="65" spans="1:7" ht="32.25" customHeight="1">
      <c r="A65" s="298"/>
      <c r="B65" s="304" t="s">
        <v>562</v>
      </c>
      <c r="C65" s="305"/>
      <c r="D65" s="306" t="s">
        <v>563</v>
      </c>
      <c r="E65" s="307" t="s">
        <v>728</v>
      </c>
      <c r="F65" s="308">
        <f>F66</f>
        <v>123903</v>
      </c>
      <c r="G65" s="309">
        <f>G66</f>
        <v>0</v>
      </c>
    </row>
    <row r="66" spans="1:7" ht="13.5" customHeight="1">
      <c r="A66" s="298"/>
      <c r="B66" s="299"/>
      <c r="C66" s="299" t="s">
        <v>559</v>
      </c>
      <c r="D66" s="291" t="s">
        <v>140</v>
      </c>
      <c r="E66" s="292" t="s">
        <v>728</v>
      </c>
      <c r="F66" s="293">
        <v>123903</v>
      </c>
      <c r="G66" s="294">
        <v>0</v>
      </c>
    </row>
    <row r="67" spans="1:7" ht="13.5" customHeight="1">
      <c r="A67" s="310" t="s">
        <v>565</v>
      </c>
      <c r="B67" s="311"/>
      <c r="C67" s="312"/>
      <c r="D67" s="313" t="s">
        <v>142</v>
      </c>
      <c r="E67" s="314" t="s">
        <v>729</v>
      </c>
      <c r="F67" s="315">
        <f>F68+F71+F74+F76+F78+F80</f>
        <v>3674400</v>
      </c>
      <c r="G67" s="316">
        <f>G68+G71+G74+G76+G78+G80</f>
        <v>0</v>
      </c>
    </row>
    <row r="68" spans="1:7" ht="62.25" customHeight="1">
      <c r="A68" s="298"/>
      <c r="B68" s="299" t="s">
        <v>566</v>
      </c>
      <c r="C68" s="300"/>
      <c r="D68" s="306" t="s">
        <v>143</v>
      </c>
      <c r="E68" s="307" t="s">
        <v>730</v>
      </c>
      <c r="F68" s="308">
        <f>SUM(F69:F70)</f>
        <v>2969000</v>
      </c>
      <c r="G68" s="309">
        <f>SUM(G69:G70)</f>
        <v>0</v>
      </c>
    </row>
    <row r="69" spans="1:7" ht="72.75" customHeight="1">
      <c r="A69" s="298"/>
      <c r="B69" s="299"/>
      <c r="C69" s="299" t="s">
        <v>532</v>
      </c>
      <c r="D69" s="291" t="s">
        <v>91</v>
      </c>
      <c r="E69" s="292" t="s">
        <v>731</v>
      </c>
      <c r="F69" s="293">
        <v>2949000</v>
      </c>
      <c r="G69" s="294">
        <v>0</v>
      </c>
    </row>
    <row r="70" spans="1:7" ht="64.5" customHeight="1">
      <c r="A70" s="298"/>
      <c r="B70" s="299"/>
      <c r="C70" s="299" t="s">
        <v>533</v>
      </c>
      <c r="D70" s="291" t="s">
        <v>92</v>
      </c>
      <c r="E70" s="292" t="s">
        <v>289</v>
      </c>
      <c r="F70" s="293">
        <v>20000</v>
      </c>
      <c r="G70" s="294">
        <v>0</v>
      </c>
    </row>
    <row r="71" spans="1:7" ht="95.25" customHeight="1">
      <c r="A71" s="298"/>
      <c r="B71" s="299" t="s">
        <v>567</v>
      </c>
      <c r="C71" s="300"/>
      <c r="D71" s="306" t="s">
        <v>151</v>
      </c>
      <c r="E71" s="307" t="s">
        <v>329</v>
      </c>
      <c r="F71" s="308">
        <f>SUM(F72:F73)</f>
        <v>12500</v>
      </c>
      <c r="G71" s="309">
        <f>SUM(G72:G73)</f>
        <v>0</v>
      </c>
    </row>
    <row r="72" spans="1:7" ht="70.5" customHeight="1">
      <c r="A72" s="298"/>
      <c r="B72" s="299"/>
      <c r="C72" s="299" t="s">
        <v>532</v>
      </c>
      <c r="D72" s="291" t="s">
        <v>91</v>
      </c>
      <c r="E72" s="292" t="s">
        <v>732</v>
      </c>
      <c r="F72" s="293">
        <v>2600</v>
      </c>
      <c r="G72" s="294"/>
    </row>
    <row r="73" spans="1:7" ht="47.25" customHeight="1">
      <c r="A73" s="298"/>
      <c r="B73" s="299"/>
      <c r="C73" s="299" t="s">
        <v>564</v>
      </c>
      <c r="D73" s="291" t="s">
        <v>152</v>
      </c>
      <c r="E73" s="292" t="s">
        <v>733</v>
      </c>
      <c r="F73" s="293">
        <v>9900</v>
      </c>
      <c r="G73" s="294"/>
    </row>
    <row r="74" spans="1:7" ht="45.75" customHeight="1">
      <c r="A74" s="298"/>
      <c r="B74" s="299" t="s">
        <v>568</v>
      </c>
      <c r="C74" s="300"/>
      <c r="D74" s="306" t="s">
        <v>569</v>
      </c>
      <c r="E74" s="307" t="s">
        <v>734</v>
      </c>
      <c r="F74" s="308">
        <f>F75</f>
        <v>254000</v>
      </c>
      <c r="G74" s="309">
        <f>G75</f>
        <v>0</v>
      </c>
    </row>
    <row r="75" spans="1:7" ht="41.25" customHeight="1">
      <c r="A75" s="298"/>
      <c r="B75" s="299"/>
      <c r="C75" s="299" t="s">
        <v>564</v>
      </c>
      <c r="D75" s="291" t="s">
        <v>152</v>
      </c>
      <c r="E75" s="292" t="s">
        <v>734</v>
      </c>
      <c r="F75" s="293">
        <v>254000</v>
      </c>
      <c r="G75" s="294">
        <v>0</v>
      </c>
    </row>
    <row r="76" spans="1:7" ht="13.5" customHeight="1">
      <c r="A76" s="298"/>
      <c r="B76" s="304" t="s">
        <v>78</v>
      </c>
      <c r="C76" s="305"/>
      <c r="D76" s="306" t="s">
        <v>153</v>
      </c>
      <c r="E76" s="307" t="s">
        <v>735</v>
      </c>
      <c r="F76" s="308">
        <f>F77</f>
        <v>117000</v>
      </c>
      <c r="G76" s="309">
        <f>G77</f>
        <v>0</v>
      </c>
    </row>
    <row r="77" spans="1:7" ht="43.5" customHeight="1">
      <c r="A77" s="298"/>
      <c r="B77" s="299"/>
      <c r="C77" s="299" t="s">
        <v>564</v>
      </c>
      <c r="D77" s="291" t="s">
        <v>152</v>
      </c>
      <c r="E77" s="292" t="s">
        <v>735</v>
      </c>
      <c r="F77" s="293">
        <v>117000</v>
      </c>
      <c r="G77" s="294">
        <v>0</v>
      </c>
    </row>
    <row r="78" spans="1:7" ht="13.5" customHeight="1">
      <c r="A78" s="298"/>
      <c r="B78" s="304" t="s">
        <v>570</v>
      </c>
      <c r="C78" s="305"/>
      <c r="D78" s="306" t="s">
        <v>154</v>
      </c>
      <c r="E78" s="307" t="s">
        <v>736</v>
      </c>
      <c r="F78" s="308">
        <f>F79</f>
        <v>236900</v>
      </c>
      <c r="G78" s="309">
        <f>G79</f>
        <v>0</v>
      </c>
    </row>
    <row r="79" spans="1:7" ht="42.75" customHeight="1">
      <c r="A79" s="298"/>
      <c r="B79" s="299"/>
      <c r="C79" s="299" t="s">
        <v>564</v>
      </c>
      <c r="D79" s="291" t="s">
        <v>152</v>
      </c>
      <c r="E79" s="292" t="s">
        <v>736</v>
      </c>
      <c r="F79" s="293">
        <v>236900</v>
      </c>
      <c r="G79" s="294">
        <v>0</v>
      </c>
    </row>
    <row r="80" spans="1:7" ht="13.5" customHeight="1">
      <c r="A80" s="298"/>
      <c r="B80" s="304" t="s">
        <v>374</v>
      </c>
      <c r="C80" s="305"/>
      <c r="D80" s="306" t="s">
        <v>529</v>
      </c>
      <c r="E80" s="307" t="s">
        <v>737</v>
      </c>
      <c r="F80" s="308">
        <f>F81</f>
        <v>85000</v>
      </c>
      <c r="G80" s="309">
        <f>G81</f>
        <v>0</v>
      </c>
    </row>
    <row r="81" spans="1:7" ht="48.75" customHeight="1">
      <c r="A81" s="298"/>
      <c r="B81" s="299"/>
      <c r="C81" s="299" t="s">
        <v>564</v>
      </c>
      <c r="D81" s="291" t="s">
        <v>152</v>
      </c>
      <c r="E81" s="292" t="s">
        <v>737</v>
      </c>
      <c r="F81" s="293">
        <v>85000</v>
      </c>
      <c r="G81" s="294">
        <v>0</v>
      </c>
    </row>
    <row r="82" spans="1:7" ht="28.5" customHeight="1">
      <c r="A82" s="310" t="s">
        <v>438</v>
      </c>
      <c r="B82" s="311"/>
      <c r="C82" s="312"/>
      <c r="D82" s="313" t="s">
        <v>73</v>
      </c>
      <c r="E82" s="314" t="s">
        <v>738</v>
      </c>
      <c r="F82" s="315">
        <f>F83</f>
        <v>220000</v>
      </c>
      <c r="G82" s="316">
        <f>G83</f>
        <v>0</v>
      </c>
    </row>
    <row r="83" spans="1:7" ht="47.25" customHeight="1">
      <c r="A83" s="298"/>
      <c r="B83" s="304" t="s">
        <v>203</v>
      </c>
      <c r="C83" s="305"/>
      <c r="D83" s="306" t="s">
        <v>204</v>
      </c>
      <c r="E83" s="307" t="s">
        <v>738</v>
      </c>
      <c r="F83" s="308">
        <f>F84</f>
        <v>220000</v>
      </c>
      <c r="G83" s="309">
        <f>G84</f>
        <v>0</v>
      </c>
    </row>
    <row r="84" spans="1:7" ht="13.5" customHeight="1" thickBot="1">
      <c r="A84" s="301"/>
      <c r="B84" s="302"/>
      <c r="C84" s="302" t="s">
        <v>525</v>
      </c>
      <c r="D84" s="295" t="s">
        <v>526</v>
      </c>
      <c r="E84" s="303" t="s">
        <v>738</v>
      </c>
      <c r="F84" s="296">
        <v>220000</v>
      </c>
      <c r="G84" s="297">
        <v>0</v>
      </c>
    </row>
    <row r="85" spans="1:7" ht="14.25" customHeight="1" thickBot="1" thickTop="1">
      <c r="A85" s="475"/>
      <c r="B85" s="476"/>
      <c r="C85" s="477"/>
      <c r="D85" s="480"/>
      <c r="E85" s="481"/>
      <c r="F85" s="481"/>
      <c r="G85" s="481"/>
    </row>
    <row r="86" spans="1:7" ht="18" customHeight="1" thickBot="1" thickTop="1">
      <c r="A86" s="478"/>
      <c r="B86" s="479"/>
      <c r="C86" s="479"/>
      <c r="D86" s="323" t="s">
        <v>606</v>
      </c>
      <c r="E86" s="324">
        <v>24105063</v>
      </c>
      <c r="F86" s="325">
        <f>F8+F16+F23+F29+F32+F35+F38+F60+F67+F82</f>
        <v>20984563</v>
      </c>
      <c r="G86" s="326">
        <f>G8+G16+G23+G29+G32+G35+G38+G60+G67+G82</f>
        <v>3120500</v>
      </c>
    </row>
    <row r="87" spans="1:7" ht="8.25" customHeight="1" thickTop="1">
      <c r="A87" s="482"/>
      <c r="B87" s="483"/>
      <c r="C87" s="480"/>
      <c r="D87" s="481"/>
      <c r="E87" s="481"/>
      <c r="F87" s="481"/>
      <c r="G87" s="481"/>
    </row>
    <row r="88" spans="1:7" ht="10.5" customHeight="1">
      <c r="A88" s="478"/>
      <c r="B88" s="484"/>
      <c r="C88" s="480"/>
      <c r="D88" s="481"/>
      <c r="E88" s="485"/>
      <c r="F88" s="286"/>
      <c r="G88" s="486"/>
    </row>
    <row r="89" spans="1:7" ht="11.25" customHeight="1">
      <c r="A89" s="481"/>
      <c r="B89" s="481"/>
      <c r="C89" s="481"/>
      <c r="D89" s="481"/>
      <c r="E89" s="485"/>
      <c r="F89" s="317"/>
      <c r="G89" s="487"/>
    </row>
    <row r="90" spans="3:6" ht="13.5" thickBot="1">
      <c r="C90" s="456" t="s">
        <v>72</v>
      </c>
      <c r="D90" s="456"/>
      <c r="E90" s="456"/>
      <c r="F90" s="456"/>
    </row>
    <row r="91" spans="3:7" ht="26.25" thickTop="1">
      <c r="C91" s="210" t="s">
        <v>396</v>
      </c>
      <c r="D91" s="453" t="s">
        <v>397</v>
      </c>
      <c r="E91" s="453"/>
      <c r="F91" s="448" t="s">
        <v>395</v>
      </c>
      <c r="G91" s="449"/>
    </row>
    <row r="92" spans="3:7" ht="22.5" customHeight="1" thickBot="1">
      <c r="C92" s="209">
        <v>952</v>
      </c>
      <c r="D92" s="454" t="s">
        <v>573</v>
      </c>
      <c r="E92" s="454"/>
      <c r="F92" s="450">
        <v>2605236</v>
      </c>
      <c r="G92" s="451"/>
    </row>
    <row r="93" spans="3:7" ht="17.25" thickBot="1" thickTop="1">
      <c r="C93" s="33"/>
      <c r="D93" s="455" t="s">
        <v>443</v>
      </c>
      <c r="E93" s="447"/>
      <c r="F93" s="452">
        <f>SUM(F92:F92)</f>
        <v>2605236</v>
      </c>
      <c r="G93" s="444"/>
    </row>
    <row r="94" ht="13.5" thickTop="1"/>
  </sheetData>
  <mergeCells count="23">
    <mergeCell ref="C90:F90"/>
    <mergeCell ref="D91:E91"/>
    <mergeCell ref="D92:E92"/>
    <mergeCell ref="D93:E93"/>
    <mergeCell ref="F91:G91"/>
    <mergeCell ref="F92:G92"/>
    <mergeCell ref="F93:G93"/>
    <mergeCell ref="A85:C86"/>
    <mergeCell ref="D85:G85"/>
    <mergeCell ref="A87:B88"/>
    <mergeCell ref="C87:G87"/>
    <mergeCell ref="C88:E88"/>
    <mergeCell ref="G88:G89"/>
    <mergeCell ref="A89:E89"/>
    <mergeCell ref="E1:G1"/>
    <mergeCell ref="A2:H2"/>
    <mergeCell ref="A5:A7"/>
    <mergeCell ref="B5:B7"/>
    <mergeCell ref="C5:C7"/>
    <mergeCell ref="D5:D7"/>
    <mergeCell ref="E5:G5"/>
    <mergeCell ref="E6:E7"/>
    <mergeCell ref="F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1"/>
  <sheetViews>
    <sheetView showGridLines="0" zoomScale="200" zoomScaleNormal="200" workbookViewId="0" topLeftCell="N1">
      <selection activeCell="O1" sqref="O1"/>
    </sheetView>
  </sheetViews>
  <sheetFormatPr defaultColWidth="9.140625" defaultRowHeight="12.75"/>
  <cols>
    <col min="1" max="1" width="1.8515625" style="272" customWidth="1"/>
    <col min="2" max="2" width="0.9921875" style="272" customWidth="1"/>
    <col min="3" max="3" width="4.8515625" style="272" customWidth="1"/>
    <col min="4" max="4" width="3.140625" style="272" customWidth="1"/>
    <col min="5" max="5" width="5.28125" style="272" customWidth="1"/>
    <col min="6" max="6" width="16.8515625" style="272" customWidth="1"/>
    <col min="7" max="7" width="3.57421875" style="272" customWidth="1"/>
    <col min="8" max="8" width="3.7109375" style="272" customWidth="1"/>
    <col min="9" max="9" width="7.421875" style="272" customWidth="1"/>
    <col min="10" max="10" width="8.7109375" style="272" customWidth="1"/>
    <col min="11" max="11" width="7.140625" style="272" customWidth="1"/>
    <col min="12" max="12" width="7.28125" style="272" customWidth="1"/>
    <col min="13" max="13" width="6.7109375" style="272" customWidth="1"/>
    <col min="14" max="14" width="7.57421875" style="272" customWidth="1"/>
    <col min="15" max="15" width="8.7109375" style="272" customWidth="1"/>
    <col min="16" max="17" width="7.57421875" style="272" customWidth="1"/>
    <col min="18" max="18" width="7.140625" style="272" customWidth="1"/>
    <col min="19" max="19" width="7.57421875" style="272" customWidth="1"/>
    <col min="20" max="20" width="3.7109375" style="272" customWidth="1"/>
    <col min="21" max="21" width="6.421875" style="272" customWidth="1"/>
    <col min="22" max="22" width="7.140625" style="272" customWidth="1"/>
    <col min="23" max="23" width="0.42578125" style="272" customWidth="1"/>
    <col min="24" max="16384" width="8.00390625" style="272" customWidth="1"/>
  </cols>
  <sheetData>
    <row r="1" spans="1:23" ht="34.5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511" t="s">
        <v>986</v>
      </c>
      <c r="R1" s="512"/>
      <c r="S1" s="512"/>
      <c r="T1" s="512"/>
      <c r="U1" s="512"/>
      <c r="V1" s="512"/>
      <c r="W1" s="512"/>
    </row>
    <row r="2" spans="1:23" ht="31.5" customHeight="1" thickBot="1">
      <c r="A2" s="513" t="s">
        <v>785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</row>
    <row r="3" spans="1:23" ht="13.5" thickTop="1">
      <c r="A3" s="442" t="s">
        <v>419</v>
      </c>
      <c r="B3" s="443"/>
      <c r="C3" s="443" t="s">
        <v>420</v>
      </c>
      <c r="D3" s="443" t="s">
        <v>421</v>
      </c>
      <c r="E3" s="443" t="s">
        <v>225</v>
      </c>
      <c r="F3" s="443"/>
      <c r="G3" s="443" t="s">
        <v>226</v>
      </c>
      <c r="H3" s="443"/>
      <c r="I3" s="443" t="s">
        <v>227</v>
      </c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521"/>
    </row>
    <row r="4" spans="1:23" ht="12.75">
      <c r="A4" s="436"/>
      <c r="B4" s="437"/>
      <c r="C4" s="437"/>
      <c r="D4" s="437"/>
      <c r="E4" s="437"/>
      <c r="F4" s="437"/>
      <c r="G4" s="437"/>
      <c r="H4" s="437"/>
      <c r="I4" s="437" t="s">
        <v>228</v>
      </c>
      <c r="J4" s="437" t="s">
        <v>229</v>
      </c>
      <c r="K4" s="437"/>
      <c r="L4" s="437"/>
      <c r="M4" s="437"/>
      <c r="N4" s="437"/>
      <c r="O4" s="437"/>
      <c r="P4" s="437"/>
      <c r="Q4" s="437"/>
      <c r="R4" s="437" t="s">
        <v>230</v>
      </c>
      <c r="S4" s="437" t="s">
        <v>229</v>
      </c>
      <c r="T4" s="437"/>
      <c r="U4" s="437"/>
      <c r="V4" s="437"/>
      <c r="W4" s="524"/>
    </row>
    <row r="5" spans="1:23" ht="12.75">
      <c r="A5" s="436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 t="s">
        <v>231</v>
      </c>
      <c r="T5" s="437" t="s">
        <v>48</v>
      </c>
      <c r="U5" s="437"/>
      <c r="V5" s="437" t="s">
        <v>232</v>
      </c>
      <c r="W5" s="524"/>
    </row>
    <row r="6" spans="1:23" ht="12.75">
      <c r="A6" s="436"/>
      <c r="B6" s="437"/>
      <c r="C6" s="437"/>
      <c r="D6" s="437"/>
      <c r="E6" s="437"/>
      <c r="F6" s="437"/>
      <c r="G6" s="437"/>
      <c r="H6" s="437"/>
      <c r="I6" s="437"/>
      <c r="J6" s="437" t="s">
        <v>233</v>
      </c>
      <c r="K6" s="437" t="s">
        <v>229</v>
      </c>
      <c r="L6" s="437"/>
      <c r="M6" s="437" t="s">
        <v>234</v>
      </c>
      <c r="N6" s="437" t="s">
        <v>235</v>
      </c>
      <c r="O6" s="437" t="s">
        <v>236</v>
      </c>
      <c r="P6" s="437" t="s">
        <v>237</v>
      </c>
      <c r="Q6" s="437" t="s">
        <v>238</v>
      </c>
      <c r="R6" s="437"/>
      <c r="S6" s="437"/>
      <c r="T6" s="437"/>
      <c r="U6" s="437"/>
      <c r="V6" s="437"/>
      <c r="W6" s="524"/>
    </row>
    <row r="7" spans="1:23" ht="12.75">
      <c r="A7" s="436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 t="s">
        <v>239</v>
      </c>
      <c r="U7" s="437"/>
      <c r="V7" s="437"/>
      <c r="W7" s="524"/>
    </row>
    <row r="8" spans="1:23" ht="42" thickBot="1">
      <c r="A8" s="438"/>
      <c r="B8" s="433"/>
      <c r="C8" s="433"/>
      <c r="D8" s="433"/>
      <c r="E8" s="433"/>
      <c r="F8" s="433"/>
      <c r="G8" s="433"/>
      <c r="H8" s="433"/>
      <c r="I8" s="433"/>
      <c r="J8" s="433"/>
      <c r="K8" s="411" t="s">
        <v>240</v>
      </c>
      <c r="L8" s="411" t="s">
        <v>241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525"/>
    </row>
    <row r="9" spans="1:23" ht="13.5" thickTop="1">
      <c r="A9" s="522" t="s">
        <v>242</v>
      </c>
      <c r="B9" s="523"/>
      <c r="C9" s="410" t="s">
        <v>243</v>
      </c>
      <c r="D9" s="410" t="s">
        <v>244</v>
      </c>
      <c r="E9" s="523" t="s">
        <v>245</v>
      </c>
      <c r="F9" s="523"/>
      <c r="G9" s="523" t="s">
        <v>246</v>
      </c>
      <c r="H9" s="523"/>
      <c r="I9" s="410" t="s">
        <v>247</v>
      </c>
      <c r="J9" s="410" t="s">
        <v>248</v>
      </c>
      <c r="K9" s="410" t="s">
        <v>249</v>
      </c>
      <c r="L9" s="410" t="s">
        <v>250</v>
      </c>
      <c r="M9" s="410" t="s">
        <v>251</v>
      </c>
      <c r="N9" s="410" t="s">
        <v>252</v>
      </c>
      <c r="O9" s="410" t="s">
        <v>253</v>
      </c>
      <c r="P9" s="410" t="s">
        <v>254</v>
      </c>
      <c r="Q9" s="410" t="s">
        <v>255</v>
      </c>
      <c r="R9" s="410" t="s">
        <v>256</v>
      </c>
      <c r="S9" s="410" t="s">
        <v>257</v>
      </c>
      <c r="T9" s="523" t="s">
        <v>258</v>
      </c>
      <c r="U9" s="523"/>
      <c r="V9" s="523" t="s">
        <v>259</v>
      </c>
      <c r="W9" s="526"/>
    </row>
    <row r="10" spans="1:23" ht="12.75">
      <c r="A10" s="494" t="s">
        <v>423</v>
      </c>
      <c r="B10" s="495"/>
      <c r="C10" s="412"/>
      <c r="D10" s="412"/>
      <c r="E10" s="496" t="s">
        <v>82</v>
      </c>
      <c r="F10" s="496"/>
      <c r="G10" s="497" t="s">
        <v>949</v>
      </c>
      <c r="H10" s="497"/>
      <c r="I10" s="414" t="s">
        <v>786</v>
      </c>
      <c r="J10" s="414" t="s">
        <v>786</v>
      </c>
      <c r="K10" s="414" t="s">
        <v>260</v>
      </c>
      <c r="L10" s="414" t="s">
        <v>786</v>
      </c>
      <c r="M10" s="414" t="s">
        <v>260</v>
      </c>
      <c r="N10" s="414" t="s">
        <v>260</v>
      </c>
      <c r="O10" s="414" t="s">
        <v>260</v>
      </c>
      <c r="P10" s="414" t="s">
        <v>260</v>
      </c>
      <c r="Q10" s="414" t="s">
        <v>260</v>
      </c>
      <c r="R10" s="414" t="s">
        <v>950</v>
      </c>
      <c r="S10" s="414" t="s">
        <v>950</v>
      </c>
      <c r="T10" s="497" t="s">
        <v>260</v>
      </c>
      <c r="U10" s="497"/>
      <c r="V10" s="497" t="s">
        <v>260</v>
      </c>
      <c r="W10" s="498"/>
    </row>
    <row r="11" spans="1:23" ht="12.75">
      <c r="A11" s="434"/>
      <c r="B11" s="435"/>
      <c r="C11" s="413" t="s">
        <v>261</v>
      </c>
      <c r="D11" s="413"/>
      <c r="E11" s="429" t="s">
        <v>262</v>
      </c>
      <c r="F11" s="429"/>
      <c r="G11" s="430" t="s">
        <v>289</v>
      </c>
      <c r="H11" s="430"/>
      <c r="I11" s="415" t="s">
        <v>289</v>
      </c>
      <c r="J11" s="415" t="s">
        <v>289</v>
      </c>
      <c r="K11" s="415" t="s">
        <v>260</v>
      </c>
      <c r="L11" s="415" t="s">
        <v>289</v>
      </c>
      <c r="M11" s="415" t="s">
        <v>260</v>
      </c>
      <c r="N11" s="415" t="s">
        <v>260</v>
      </c>
      <c r="O11" s="415" t="s">
        <v>260</v>
      </c>
      <c r="P11" s="415" t="s">
        <v>260</v>
      </c>
      <c r="Q11" s="415" t="s">
        <v>260</v>
      </c>
      <c r="R11" s="415" t="s">
        <v>260</v>
      </c>
      <c r="S11" s="415" t="s">
        <v>260</v>
      </c>
      <c r="T11" s="430" t="s">
        <v>260</v>
      </c>
      <c r="U11" s="430"/>
      <c r="V11" s="430" t="s">
        <v>260</v>
      </c>
      <c r="W11" s="493"/>
    </row>
    <row r="12" spans="1:23" ht="12.75">
      <c r="A12" s="434"/>
      <c r="B12" s="435"/>
      <c r="C12" s="413"/>
      <c r="D12" s="413" t="s">
        <v>596</v>
      </c>
      <c r="E12" s="429" t="s">
        <v>75</v>
      </c>
      <c r="F12" s="429"/>
      <c r="G12" s="430" t="s">
        <v>274</v>
      </c>
      <c r="H12" s="430"/>
      <c r="I12" s="415" t="s">
        <v>274</v>
      </c>
      <c r="J12" s="415" t="s">
        <v>274</v>
      </c>
      <c r="K12" s="415" t="s">
        <v>260</v>
      </c>
      <c r="L12" s="415" t="s">
        <v>274</v>
      </c>
      <c r="M12" s="415" t="s">
        <v>260</v>
      </c>
      <c r="N12" s="415" t="s">
        <v>260</v>
      </c>
      <c r="O12" s="415" t="s">
        <v>260</v>
      </c>
      <c r="P12" s="415" t="s">
        <v>260</v>
      </c>
      <c r="Q12" s="415" t="s">
        <v>260</v>
      </c>
      <c r="R12" s="415" t="s">
        <v>260</v>
      </c>
      <c r="S12" s="415" t="s">
        <v>260</v>
      </c>
      <c r="T12" s="430" t="s">
        <v>260</v>
      </c>
      <c r="U12" s="430"/>
      <c r="V12" s="430" t="s">
        <v>260</v>
      </c>
      <c r="W12" s="493"/>
    </row>
    <row r="13" spans="1:23" ht="12.75">
      <c r="A13" s="434"/>
      <c r="B13" s="435"/>
      <c r="C13" s="413"/>
      <c r="D13" s="413" t="s">
        <v>597</v>
      </c>
      <c r="E13" s="429" t="s">
        <v>493</v>
      </c>
      <c r="F13" s="429"/>
      <c r="G13" s="430" t="s">
        <v>98</v>
      </c>
      <c r="H13" s="430"/>
      <c r="I13" s="415" t="s">
        <v>98</v>
      </c>
      <c r="J13" s="415" t="s">
        <v>98</v>
      </c>
      <c r="K13" s="415" t="s">
        <v>260</v>
      </c>
      <c r="L13" s="415" t="s">
        <v>98</v>
      </c>
      <c r="M13" s="415" t="s">
        <v>260</v>
      </c>
      <c r="N13" s="415" t="s">
        <v>260</v>
      </c>
      <c r="O13" s="415" t="s">
        <v>260</v>
      </c>
      <c r="P13" s="415" t="s">
        <v>260</v>
      </c>
      <c r="Q13" s="415" t="s">
        <v>260</v>
      </c>
      <c r="R13" s="415" t="s">
        <v>260</v>
      </c>
      <c r="S13" s="415" t="s">
        <v>260</v>
      </c>
      <c r="T13" s="430" t="s">
        <v>260</v>
      </c>
      <c r="U13" s="430"/>
      <c r="V13" s="430" t="s">
        <v>260</v>
      </c>
      <c r="W13" s="493"/>
    </row>
    <row r="14" spans="1:23" ht="12.75">
      <c r="A14" s="434"/>
      <c r="B14" s="435"/>
      <c r="C14" s="413" t="s">
        <v>424</v>
      </c>
      <c r="D14" s="413"/>
      <c r="E14" s="429" t="s">
        <v>519</v>
      </c>
      <c r="F14" s="429"/>
      <c r="G14" s="430" t="s">
        <v>951</v>
      </c>
      <c r="H14" s="430"/>
      <c r="I14" s="415" t="s">
        <v>121</v>
      </c>
      <c r="J14" s="415" t="s">
        <v>121</v>
      </c>
      <c r="K14" s="415" t="s">
        <v>260</v>
      </c>
      <c r="L14" s="415" t="s">
        <v>121</v>
      </c>
      <c r="M14" s="415" t="s">
        <v>260</v>
      </c>
      <c r="N14" s="415" t="s">
        <v>260</v>
      </c>
      <c r="O14" s="415" t="s">
        <v>260</v>
      </c>
      <c r="P14" s="415" t="s">
        <v>260</v>
      </c>
      <c r="Q14" s="415" t="s">
        <v>260</v>
      </c>
      <c r="R14" s="415" t="s">
        <v>952</v>
      </c>
      <c r="S14" s="415" t="s">
        <v>952</v>
      </c>
      <c r="T14" s="430" t="s">
        <v>260</v>
      </c>
      <c r="U14" s="430"/>
      <c r="V14" s="430" t="s">
        <v>260</v>
      </c>
      <c r="W14" s="493"/>
    </row>
    <row r="15" spans="1:23" ht="12.75">
      <c r="A15" s="434"/>
      <c r="B15" s="435"/>
      <c r="C15" s="413"/>
      <c r="D15" s="413" t="s">
        <v>596</v>
      </c>
      <c r="E15" s="429" t="s">
        <v>75</v>
      </c>
      <c r="F15" s="429"/>
      <c r="G15" s="430" t="s">
        <v>263</v>
      </c>
      <c r="H15" s="430"/>
      <c r="I15" s="415" t="s">
        <v>263</v>
      </c>
      <c r="J15" s="415" t="s">
        <v>263</v>
      </c>
      <c r="K15" s="415" t="s">
        <v>260</v>
      </c>
      <c r="L15" s="415" t="s">
        <v>263</v>
      </c>
      <c r="M15" s="415" t="s">
        <v>260</v>
      </c>
      <c r="N15" s="415" t="s">
        <v>260</v>
      </c>
      <c r="O15" s="415" t="s">
        <v>260</v>
      </c>
      <c r="P15" s="415" t="s">
        <v>260</v>
      </c>
      <c r="Q15" s="415" t="s">
        <v>260</v>
      </c>
      <c r="R15" s="415" t="s">
        <v>260</v>
      </c>
      <c r="S15" s="415" t="s">
        <v>260</v>
      </c>
      <c r="T15" s="430" t="s">
        <v>260</v>
      </c>
      <c r="U15" s="430"/>
      <c r="V15" s="430" t="s">
        <v>260</v>
      </c>
      <c r="W15" s="493"/>
    </row>
    <row r="16" spans="1:23" ht="12.75">
      <c r="A16" s="434"/>
      <c r="B16" s="435"/>
      <c r="C16" s="413"/>
      <c r="D16" s="413" t="s">
        <v>598</v>
      </c>
      <c r="E16" s="429" t="s">
        <v>487</v>
      </c>
      <c r="F16" s="429"/>
      <c r="G16" s="430" t="s">
        <v>787</v>
      </c>
      <c r="H16" s="430"/>
      <c r="I16" s="415" t="s">
        <v>787</v>
      </c>
      <c r="J16" s="415" t="s">
        <v>787</v>
      </c>
      <c r="K16" s="415" t="s">
        <v>260</v>
      </c>
      <c r="L16" s="415" t="s">
        <v>787</v>
      </c>
      <c r="M16" s="415" t="s">
        <v>260</v>
      </c>
      <c r="N16" s="415" t="s">
        <v>260</v>
      </c>
      <c r="O16" s="415" t="s">
        <v>260</v>
      </c>
      <c r="P16" s="415" t="s">
        <v>260</v>
      </c>
      <c r="Q16" s="415" t="s">
        <v>260</v>
      </c>
      <c r="R16" s="415" t="s">
        <v>260</v>
      </c>
      <c r="S16" s="415" t="s">
        <v>260</v>
      </c>
      <c r="T16" s="430" t="s">
        <v>260</v>
      </c>
      <c r="U16" s="430"/>
      <c r="V16" s="430" t="s">
        <v>260</v>
      </c>
      <c r="W16" s="493"/>
    </row>
    <row r="17" spans="1:23" ht="12.75">
      <c r="A17" s="434"/>
      <c r="B17" s="435"/>
      <c r="C17" s="413"/>
      <c r="D17" s="413" t="s">
        <v>599</v>
      </c>
      <c r="E17" s="429" t="s">
        <v>266</v>
      </c>
      <c r="F17" s="429"/>
      <c r="G17" s="430" t="s">
        <v>264</v>
      </c>
      <c r="H17" s="430"/>
      <c r="I17" s="415" t="s">
        <v>264</v>
      </c>
      <c r="J17" s="415" t="s">
        <v>264</v>
      </c>
      <c r="K17" s="415" t="s">
        <v>260</v>
      </c>
      <c r="L17" s="415" t="s">
        <v>264</v>
      </c>
      <c r="M17" s="415" t="s">
        <v>260</v>
      </c>
      <c r="N17" s="415" t="s">
        <v>260</v>
      </c>
      <c r="O17" s="415" t="s">
        <v>260</v>
      </c>
      <c r="P17" s="415" t="s">
        <v>260</v>
      </c>
      <c r="Q17" s="415" t="s">
        <v>260</v>
      </c>
      <c r="R17" s="415" t="s">
        <v>260</v>
      </c>
      <c r="S17" s="415" t="s">
        <v>260</v>
      </c>
      <c r="T17" s="430" t="s">
        <v>260</v>
      </c>
      <c r="U17" s="430"/>
      <c r="V17" s="430" t="s">
        <v>260</v>
      </c>
      <c r="W17" s="493"/>
    </row>
    <row r="18" spans="1:23" ht="12.75">
      <c r="A18" s="434"/>
      <c r="B18" s="435"/>
      <c r="C18" s="413"/>
      <c r="D18" s="413" t="s">
        <v>597</v>
      </c>
      <c r="E18" s="429" t="s">
        <v>493</v>
      </c>
      <c r="F18" s="429"/>
      <c r="G18" s="430" t="s">
        <v>264</v>
      </c>
      <c r="H18" s="430"/>
      <c r="I18" s="415" t="s">
        <v>264</v>
      </c>
      <c r="J18" s="415" t="s">
        <v>264</v>
      </c>
      <c r="K18" s="415" t="s">
        <v>260</v>
      </c>
      <c r="L18" s="415" t="s">
        <v>264</v>
      </c>
      <c r="M18" s="415" t="s">
        <v>260</v>
      </c>
      <c r="N18" s="415" t="s">
        <v>260</v>
      </c>
      <c r="O18" s="415" t="s">
        <v>260</v>
      </c>
      <c r="P18" s="415" t="s">
        <v>260</v>
      </c>
      <c r="Q18" s="415" t="s">
        <v>260</v>
      </c>
      <c r="R18" s="415" t="s">
        <v>260</v>
      </c>
      <c r="S18" s="415" t="s">
        <v>260</v>
      </c>
      <c r="T18" s="430" t="s">
        <v>260</v>
      </c>
      <c r="U18" s="430"/>
      <c r="V18" s="430" t="s">
        <v>260</v>
      </c>
      <c r="W18" s="493"/>
    </row>
    <row r="19" spans="1:23" ht="12.75">
      <c r="A19" s="434"/>
      <c r="B19" s="435"/>
      <c r="C19" s="413"/>
      <c r="D19" s="413" t="s">
        <v>267</v>
      </c>
      <c r="E19" s="429" t="s">
        <v>268</v>
      </c>
      <c r="F19" s="429"/>
      <c r="G19" s="430" t="s">
        <v>712</v>
      </c>
      <c r="H19" s="430"/>
      <c r="I19" s="415" t="s">
        <v>712</v>
      </c>
      <c r="J19" s="415" t="s">
        <v>712</v>
      </c>
      <c r="K19" s="415" t="s">
        <v>260</v>
      </c>
      <c r="L19" s="415" t="s">
        <v>712</v>
      </c>
      <c r="M19" s="415" t="s">
        <v>260</v>
      </c>
      <c r="N19" s="415" t="s">
        <v>260</v>
      </c>
      <c r="O19" s="415" t="s">
        <v>260</v>
      </c>
      <c r="P19" s="415" t="s">
        <v>260</v>
      </c>
      <c r="Q19" s="415" t="s">
        <v>260</v>
      </c>
      <c r="R19" s="415" t="s">
        <v>260</v>
      </c>
      <c r="S19" s="415" t="s">
        <v>260</v>
      </c>
      <c r="T19" s="430" t="s">
        <v>260</v>
      </c>
      <c r="U19" s="430"/>
      <c r="V19" s="430" t="s">
        <v>260</v>
      </c>
      <c r="W19" s="493"/>
    </row>
    <row r="20" spans="1:23" ht="12.75">
      <c r="A20" s="434"/>
      <c r="B20" s="435"/>
      <c r="C20" s="413"/>
      <c r="D20" s="413" t="s">
        <v>425</v>
      </c>
      <c r="E20" s="429" t="s">
        <v>269</v>
      </c>
      <c r="F20" s="429"/>
      <c r="G20" s="430" t="s">
        <v>952</v>
      </c>
      <c r="H20" s="430"/>
      <c r="I20" s="415" t="s">
        <v>260</v>
      </c>
      <c r="J20" s="415" t="s">
        <v>260</v>
      </c>
      <c r="K20" s="415" t="s">
        <v>260</v>
      </c>
      <c r="L20" s="415" t="s">
        <v>260</v>
      </c>
      <c r="M20" s="415" t="s">
        <v>260</v>
      </c>
      <c r="N20" s="415" t="s">
        <v>260</v>
      </c>
      <c r="O20" s="415" t="s">
        <v>260</v>
      </c>
      <c r="P20" s="415" t="s">
        <v>260</v>
      </c>
      <c r="Q20" s="415" t="s">
        <v>260</v>
      </c>
      <c r="R20" s="415" t="s">
        <v>952</v>
      </c>
      <c r="S20" s="415" t="s">
        <v>952</v>
      </c>
      <c r="T20" s="430" t="s">
        <v>260</v>
      </c>
      <c r="U20" s="430"/>
      <c r="V20" s="430" t="s">
        <v>260</v>
      </c>
      <c r="W20" s="493"/>
    </row>
    <row r="21" spans="1:23" ht="12.75">
      <c r="A21" s="434"/>
      <c r="B21" s="435"/>
      <c r="C21" s="413" t="s">
        <v>270</v>
      </c>
      <c r="D21" s="413"/>
      <c r="E21" s="429" t="s">
        <v>271</v>
      </c>
      <c r="F21" s="429"/>
      <c r="G21" s="430" t="s">
        <v>788</v>
      </c>
      <c r="H21" s="430"/>
      <c r="I21" s="415" t="s">
        <v>788</v>
      </c>
      <c r="J21" s="415" t="s">
        <v>788</v>
      </c>
      <c r="K21" s="415" t="s">
        <v>260</v>
      </c>
      <c r="L21" s="415" t="s">
        <v>788</v>
      </c>
      <c r="M21" s="415" t="s">
        <v>260</v>
      </c>
      <c r="N21" s="415" t="s">
        <v>260</v>
      </c>
      <c r="O21" s="415" t="s">
        <v>260</v>
      </c>
      <c r="P21" s="415" t="s">
        <v>260</v>
      </c>
      <c r="Q21" s="415" t="s">
        <v>260</v>
      </c>
      <c r="R21" s="415" t="s">
        <v>260</v>
      </c>
      <c r="S21" s="415" t="s">
        <v>260</v>
      </c>
      <c r="T21" s="430" t="s">
        <v>260</v>
      </c>
      <c r="U21" s="430"/>
      <c r="V21" s="430" t="s">
        <v>260</v>
      </c>
      <c r="W21" s="493"/>
    </row>
    <row r="22" spans="1:23" ht="12.75">
      <c r="A22" s="434"/>
      <c r="B22" s="435"/>
      <c r="C22" s="413"/>
      <c r="D22" s="413" t="s">
        <v>272</v>
      </c>
      <c r="E22" s="429" t="s">
        <v>273</v>
      </c>
      <c r="F22" s="429"/>
      <c r="G22" s="430" t="s">
        <v>788</v>
      </c>
      <c r="H22" s="430"/>
      <c r="I22" s="415" t="s">
        <v>788</v>
      </c>
      <c r="J22" s="415" t="s">
        <v>788</v>
      </c>
      <c r="K22" s="415" t="s">
        <v>260</v>
      </c>
      <c r="L22" s="415" t="s">
        <v>788</v>
      </c>
      <c r="M22" s="415" t="s">
        <v>260</v>
      </c>
      <c r="N22" s="415" t="s">
        <v>260</v>
      </c>
      <c r="O22" s="415" t="s">
        <v>260</v>
      </c>
      <c r="P22" s="415" t="s">
        <v>260</v>
      </c>
      <c r="Q22" s="415" t="s">
        <v>260</v>
      </c>
      <c r="R22" s="415" t="s">
        <v>260</v>
      </c>
      <c r="S22" s="415" t="s">
        <v>260</v>
      </c>
      <c r="T22" s="430" t="s">
        <v>260</v>
      </c>
      <c r="U22" s="430"/>
      <c r="V22" s="430" t="s">
        <v>260</v>
      </c>
      <c r="W22" s="493"/>
    </row>
    <row r="23" spans="1:23" ht="12.75">
      <c r="A23" s="434"/>
      <c r="B23" s="435"/>
      <c r="C23" s="413" t="s">
        <v>683</v>
      </c>
      <c r="D23" s="413"/>
      <c r="E23" s="429" t="s">
        <v>699</v>
      </c>
      <c r="F23" s="429"/>
      <c r="G23" s="430" t="s">
        <v>789</v>
      </c>
      <c r="H23" s="430"/>
      <c r="I23" s="415" t="s">
        <v>260</v>
      </c>
      <c r="J23" s="415" t="s">
        <v>260</v>
      </c>
      <c r="K23" s="415" t="s">
        <v>260</v>
      </c>
      <c r="L23" s="415" t="s">
        <v>260</v>
      </c>
      <c r="M23" s="415" t="s">
        <v>260</v>
      </c>
      <c r="N23" s="415" t="s">
        <v>260</v>
      </c>
      <c r="O23" s="415" t="s">
        <v>260</v>
      </c>
      <c r="P23" s="415" t="s">
        <v>260</v>
      </c>
      <c r="Q23" s="415" t="s">
        <v>260</v>
      </c>
      <c r="R23" s="415" t="s">
        <v>789</v>
      </c>
      <c r="S23" s="415" t="s">
        <v>789</v>
      </c>
      <c r="T23" s="430" t="s">
        <v>260</v>
      </c>
      <c r="U23" s="430"/>
      <c r="V23" s="430" t="s">
        <v>260</v>
      </c>
      <c r="W23" s="493"/>
    </row>
    <row r="24" spans="1:23" ht="12.75">
      <c r="A24" s="434"/>
      <c r="B24" s="435"/>
      <c r="C24" s="413"/>
      <c r="D24" s="413" t="s">
        <v>425</v>
      </c>
      <c r="E24" s="429" t="s">
        <v>269</v>
      </c>
      <c r="F24" s="429"/>
      <c r="G24" s="430" t="s">
        <v>789</v>
      </c>
      <c r="H24" s="430"/>
      <c r="I24" s="415" t="s">
        <v>260</v>
      </c>
      <c r="J24" s="415" t="s">
        <v>260</v>
      </c>
      <c r="K24" s="415" t="s">
        <v>260</v>
      </c>
      <c r="L24" s="415" t="s">
        <v>260</v>
      </c>
      <c r="M24" s="415" t="s">
        <v>260</v>
      </c>
      <c r="N24" s="415" t="s">
        <v>260</v>
      </c>
      <c r="O24" s="415" t="s">
        <v>260</v>
      </c>
      <c r="P24" s="415" t="s">
        <v>260</v>
      </c>
      <c r="Q24" s="415" t="s">
        <v>260</v>
      </c>
      <c r="R24" s="415" t="s">
        <v>789</v>
      </c>
      <c r="S24" s="415" t="s">
        <v>789</v>
      </c>
      <c r="T24" s="430" t="s">
        <v>260</v>
      </c>
      <c r="U24" s="430"/>
      <c r="V24" s="430" t="s">
        <v>260</v>
      </c>
      <c r="W24" s="493"/>
    </row>
    <row r="25" spans="1:23" ht="12.75">
      <c r="A25" s="494" t="s">
        <v>427</v>
      </c>
      <c r="B25" s="495"/>
      <c r="C25" s="412"/>
      <c r="D25" s="412"/>
      <c r="E25" s="496" t="s">
        <v>85</v>
      </c>
      <c r="F25" s="496"/>
      <c r="G25" s="497" t="s">
        <v>790</v>
      </c>
      <c r="H25" s="497"/>
      <c r="I25" s="414" t="s">
        <v>791</v>
      </c>
      <c r="J25" s="414" t="s">
        <v>791</v>
      </c>
      <c r="K25" s="414" t="s">
        <v>260</v>
      </c>
      <c r="L25" s="414" t="s">
        <v>791</v>
      </c>
      <c r="M25" s="414" t="s">
        <v>260</v>
      </c>
      <c r="N25" s="414" t="s">
        <v>260</v>
      </c>
      <c r="O25" s="414" t="s">
        <v>260</v>
      </c>
      <c r="P25" s="414" t="s">
        <v>260</v>
      </c>
      <c r="Q25" s="414" t="s">
        <v>260</v>
      </c>
      <c r="R25" s="414" t="s">
        <v>792</v>
      </c>
      <c r="S25" s="414" t="s">
        <v>792</v>
      </c>
      <c r="T25" s="497" t="s">
        <v>260</v>
      </c>
      <c r="U25" s="497"/>
      <c r="V25" s="497" t="s">
        <v>260</v>
      </c>
      <c r="W25" s="498"/>
    </row>
    <row r="26" spans="1:23" ht="12.75">
      <c r="A26" s="434"/>
      <c r="B26" s="435"/>
      <c r="C26" s="413" t="s">
        <v>428</v>
      </c>
      <c r="D26" s="413"/>
      <c r="E26" s="429" t="s">
        <v>524</v>
      </c>
      <c r="F26" s="429"/>
      <c r="G26" s="430" t="s">
        <v>793</v>
      </c>
      <c r="H26" s="430"/>
      <c r="I26" s="415" t="s">
        <v>791</v>
      </c>
      <c r="J26" s="415" t="s">
        <v>791</v>
      </c>
      <c r="K26" s="415" t="s">
        <v>260</v>
      </c>
      <c r="L26" s="415" t="s">
        <v>791</v>
      </c>
      <c r="M26" s="415" t="s">
        <v>260</v>
      </c>
      <c r="N26" s="415" t="s">
        <v>260</v>
      </c>
      <c r="O26" s="415" t="s">
        <v>260</v>
      </c>
      <c r="P26" s="415" t="s">
        <v>260</v>
      </c>
      <c r="Q26" s="415" t="s">
        <v>260</v>
      </c>
      <c r="R26" s="415" t="s">
        <v>794</v>
      </c>
      <c r="S26" s="415" t="s">
        <v>794</v>
      </c>
      <c r="T26" s="430" t="s">
        <v>260</v>
      </c>
      <c r="U26" s="430"/>
      <c r="V26" s="430" t="s">
        <v>260</v>
      </c>
      <c r="W26" s="493"/>
    </row>
    <row r="27" spans="1:23" ht="12.75">
      <c r="A27" s="434"/>
      <c r="B27" s="435"/>
      <c r="C27" s="413"/>
      <c r="D27" s="413" t="s">
        <v>599</v>
      </c>
      <c r="E27" s="429" t="s">
        <v>266</v>
      </c>
      <c r="F27" s="429"/>
      <c r="G27" s="430" t="s">
        <v>795</v>
      </c>
      <c r="H27" s="430"/>
      <c r="I27" s="415" t="s">
        <v>795</v>
      </c>
      <c r="J27" s="415" t="s">
        <v>795</v>
      </c>
      <c r="K27" s="415" t="s">
        <v>260</v>
      </c>
      <c r="L27" s="415" t="s">
        <v>795</v>
      </c>
      <c r="M27" s="415" t="s">
        <v>260</v>
      </c>
      <c r="N27" s="415" t="s">
        <v>260</v>
      </c>
      <c r="O27" s="415" t="s">
        <v>260</v>
      </c>
      <c r="P27" s="415" t="s">
        <v>260</v>
      </c>
      <c r="Q27" s="415" t="s">
        <v>260</v>
      </c>
      <c r="R27" s="415" t="s">
        <v>260</v>
      </c>
      <c r="S27" s="415" t="s">
        <v>260</v>
      </c>
      <c r="T27" s="430" t="s">
        <v>260</v>
      </c>
      <c r="U27" s="430"/>
      <c r="V27" s="430" t="s">
        <v>260</v>
      </c>
      <c r="W27" s="493"/>
    </row>
    <row r="28" spans="1:23" ht="12.75">
      <c r="A28" s="434"/>
      <c r="B28" s="435"/>
      <c r="C28" s="413"/>
      <c r="D28" s="413" t="s">
        <v>597</v>
      </c>
      <c r="E28" s="429" t="s">
        <v>493</v>
      </c>
      <c r="F28" s="429"/>
      <c r="G28" s="430" t="s">
        <v>308</v>
      </c>
      <c r="H28" s="430"/>
      <c r="I28" s="415" t="s">
        <v>308</v>
      </c>
      <c r="J28" s="415" t="s">
        <v>308</v>
      </c>
      <c r="K28" s="415" t="s">
        <v>260</v>
      </c>
      <c r="L28" s="415" t="s">
        <v>308</v>
      </c>
      <c r="M28" s="415" t="s">
        <v>260</v>
      </c>
      <c r="N28" s="415" t="s">
        <v>260</v>
      </c>
      <c r="O28" s="415" t="s">
        <v>260</v>
      </c>
      <c r="P28" s="415" t="s">
        <v>260</v>
      </c>
      <c r="Q28" s="415" t="s">
        <v>260</v>
      </c>
      <c r="R28" s="415" t="s">
        <v>260</v>
      </c>
      <c r="S28" s="415" t="s">
        <v>260</v>
      </c>
      <c r="T28" s="430" t="s">
        <v>260</v>
      </c>
      <c r="U28" s="430"/>
      <c r="V28" s="430" t="s">
        <v>260</v>
      </c>
      <c r="W28" s="493"/>
    </row>
    <row r="29" spans="1:23" ht="12.75">
      <c r="A29" s="434"/>
      <c r="B29" s="435"/>
      <c r="C29" s="413"/>
      <c r="D29" s="413" t="s">
        <v>425</v>
      </c>
      <c r="E29" s="429" t="s">
        <v>269</v>
      </c>
      <c r="F29" s="429"/>
      <c r="G29" s="430" t="s">
        <v>796</v>
      </c>
      <c r="H29" s="430"/>
      <c r="I29" s="415" t="s">
        <v>260</v>
      </c>
      <c r="J29" s="415" t="s">
        <v>260</v>
      </c>
      <c r="K29" s="415" t="s">
        <v>260</v>
      </c>
      <c r="L29" s="415" t="s">
        <v>260</v>
      </c>
      <c r="M29" s="415" t="s">
        <v>260</v>
      </c>
      <c r="N29" s="415" t="s">
        <v>260</v>
      </c>
      <c r="O29" s="415" t="s">
        <v>260</v>
      </c>
      <c r="P29" s="415" t="s">
        <v>260</v>
      </c>
      <c r="Q29" s="415" t="s">
        <v>260</v>
      </c>
      <c r="R29" s="415" t="s">
        <v>796</v>
      </c>
      <c r="S29" s="415" t="s">
        <v>796</v>
      </c>
      <c r="T29" s="430" t="s">
        <v>260</v>
      </c>
      <c r="U29" s="430"/>
      <c r="V29" s="430" t="s">
        <v>260</v>
      </c>
      <c r="W29" s="493"/>
    </row>
    <row r="30" spans="1:23" ht="12.75">
      <c r="A30" s="434"/>
      <c r="B30" s="435"/>
      <c r="C30" s="413"/>
      <c r="D30" s="413" t="s">
        <v>426</v>
      </c>
      <c r="E30" s="429" t="s">
        <v>279</v>
      </c>
      <c r="F30" s="429"/>
      <c r="G30" s="430" t="s">
        <v>797</v>
      </c>
      <c r="H30" s="430"/>
      <c r="I30" s="415" t="s">
        <v>260</v>
      </c>
      <c r="J30" s="415" t="s">
        <v>260</v>
      </c>
      <c r="K30" s="415" t="s">
        <v>260</v>
      </c>
      <c r="L30" s="415" t="s">
        <v>260</v>
      </c>
      <c r="M30" s="415" t="s">
        <v>260</v>
      </c>
      <c r="N30" s="415" t="s">
        <v>260</v>
      </c>
      <c r="O30" s="415" t="s">
        <v>260</v>
      </c>
      <c r="P30" s="415" t="s">
        <v>260</v>
      </c>
      <c r="Q30" s="415" t="s">
        <v>260</v>
      </c>
      <c r="R30" s="415" t="s">
        <v>797</v>
      </c>
      <c r="S30" s="415" t="s">
        <v>797</v>
      </c>
      <c r="T30" s="430" t="s">
        <v>260</v>
      </c>
      <c r="U30" s="430"/>
      <c r="V30" s="430" t="s">
        <v>260</v>
      </c>
      <c r="W30" s="493"/>
    </row>
    <row r="31" spans="1:23" ht="12.75">
      <c r="A31" s="434"/>
      <c r="B31" s="435"/>
      <c r="C31" s="413" t="s">
        <v>189</v>
      </c>
      <c r="D31" s="413"/>
      <c r="E31" s="429" t="s">
        <v>99</v>
      </c>
      <c r="F31" s="429"/>
      <c r="G31" s="430" t="s">
        <v>798</v>
      </c>
      <c r="H31" s="430"/>
      <c r="I31" s="415" t="s">
        <v>260</v>
      </c>
      <c r="J31" s="415" t="s">
        <v>260</v>
      </c>
      <c r="K31" s="415" t="s">
        <v>260</v>
      </c>
      <c r="L31" s="415" t="s">
        <v>260</v>
      </c>
      <c r="M31" s="415" t="s">
        <v>260</v>
      </c>
      <c r="N31" s="415" t="s">
        <v>260</v>
      </c>
      <c r="O31" s="415" t="s">
        <v>260</v>
      </c>
      <c r="P31" s="415" t="s">
        <v>260</v>
      </c>
      <c r="Q31" s="415" t="s">
        <v>260</v>
      </c>
      <c r="R31" s="415" t="s">
        <v>798</v>
      </c>
      <c r="S31" s="415" t="s">
        <v>798</v>
      </c>
      <c r="T31" s="430" t="s">
        <v>260</v>
      </c>
      <c r="U31" s="430"/>
      <c r="V31" s="430" t="s">
        <v>260</v>
      </c>
      <c r="W31" s="493"/>
    </row>
    <row r="32" spans="1:23" ht="12.75">
      <c r="A32" s="434"/>
      <c r="B32" s="435"/>
      <c r="C32" s="413"/>
      <c r="D32" s="413" t="s">
        <v>190</v>
      </c>
      <c r="E32" s="429" t="s">
        <v>100</v>
      </c>
      <c r="F32" s="429"/>
      <c r="G32" s="430" t="s">
        <v>798</v>
      </c>
      <c r="H32" s="430"/>
      <c r="I32" s="415" t="s">
        <v>260</v>
      </c>
      <c r="J32" s="415" t="s">
        <v>260</v>
      </c>
      <c r="K32" s="415" t="s">
        <v>260</v>
      </c>
      <c r="L32" s="415" t="s">
        <v>260</v>
      </c>
      <c r="M32" s="415" t="s">
        <v>260</v>
      </c>
      <c r="N32" s="415" t="s">
        <v>260</v>
      </c>
      <c r="O32" s="415" t="s">
        <v>260</v>
      </c>
      <c r="P32" s="415" t="s">
        <v>260</v>
      </c>
      <c r="Q32" s="415" t="s">
        <v>260</v>
      </c>
      <c r="R32" s="415" t="s">
        <v>798</v>
      </c>
      <c r="S32" s="415" t="s">
        <v>798</v>
      </c>
      <c r="T32" s="430" t="s">
        <v>260</v>
      </c>
      <c r="U32" s="430"/>
      <c r="V32" s="430" t="s">
        <v>260</v>
      </c>
      <c r="W32" s="493"/>
    </row>
    <row r="33" spans="1:23" ht="12.75">
      <c r="A33" s="494" t="s">
        <v>429</v>
      </c>
      <c r="B33" s="495"/>
      <c r="C33" s="412"/>
      <c r="D33" s="412"/>
      <c r="E33" s="496" t="s">
        <v>86</v>
      </c>
      <c r="F33" s="496"/>
      <c r="G33" s="497" t="s">
        <v>799</v>
      </c>
      <c r="H33" s="497"/>
      <c r="I33" s="414" t="s">
        <v>800</v>
      </c>
      <c r="J33" s="414" t="s">
        <v>801</v>
      </c>
      <c r="K33" s="414" t="s">
        <v>260</v>
      </c>
      <c r="L33" s="414" t="s">
        <v>801</v>
      </c>
      <c r="M33" s="414" t="s">
        <v>802</v>
      </c>
      <c r="N33" s="414" t="s">
        <v>260</v>
      </c>
      <c r="O33" s="414" t="s">
        <v>260</v>
      </c>
      <c r="P33" s="414" t="s">
        <v>260</v>
      </c>
      <c r="Q33" s="414" t="s">
        <v>260</v>
      </c>
      <c r="R33" s="414" t="s">
        <v>803</v>
      </c>
      <c r="S33" s="414" t="s">
        <v>803</v>
      </c>
      <c r="T33" s="497" t="s">
        <v>260</v>
      </c>
      <c r="U33" s="497"/>
      <c r="V33" s="497" t="s">
        <v>260</v>
      </c>
      <c r="W33" s="498"/>
    </row>
    <row r="34" spans="1:23" ht="12.75">
      <c r="A34" s="434"/>
      <c r="B34" s="435"/>
      <c r="C34" s="413" t="s">
        <v>276</v>
      </c>
      <c r="D34" s="413"/>
      <c r="E34" s="429" t="s">
        <v>277</v>
      </c>
      <c r="F34" s="429"/>
      <c r="G34" s="430" t="s">
        <v>802</v>
      </c>
      <c r="H34" s="430"/>
      <c r="I34" s="415" t="s">
        <v>802</v>
      </c>
      <c r="J34" s="415" t="s">
        <v>260</v>
      </c>
      <c r="K34" s="415" t="s">
        <v>260</v>
      </c>
      <c r="L34" s="415" t="s">
        <v>260</v>
      </c>
      <c r="M34" s="415" t="s">
        <v>802</v>
      </c>
      <c r="N34" s="415" t="s">
        <v>260</v>
      </c>
      <c r="O34" s="415" t="s">
        <v>260</v>
      </c>
      <c r="P34" s="415" t="s">
        <v>260</v>
      </c>
      <c r="Q34" s="415" t="s">
        <v>260</v>
      </c>
      <c r="R34" s="415" t="s">
        <v>260</v>
      </c>
      <c r="S34" s="415" t="s">
        <v>260</v>
      </c>
      <c r="T34" s="430" t="s">
        <v>260</v>
      </c>
      <c r="U34" s="430"/>
      <c r="V34" s="430" t="s">
        <v>260</v>
      </c>
      <c r="W34" s="493"/>
    </row>
    <row r="35" spans="1:23" ht="12.75">
      <c r="A35" s="434"/>
      <c r="B35" s="435"/>
      <c r="C35" s="413"/>
      <c r="D35" s="413" t="s">
        <v>278</v>
      </c>
      <c r="E35" s="429" t="s">
        <v>631</v>
      </c>
      <c r="F35" s="429"/>
      <c r="G35" s="430" t="s">
        <v>802</v>
      </c>
      <c r="H35" s="430"/>
      <c r="I35" s="415" t="s">
        <v>802</v>
      </c>
      <c r="J35" s="415" t="s">
        <v>260</v>
      </c>
      <c r="K35" s="415" t="s">
        <v>260</v>
      </c>
      <c r="L35" s="415" t="s">
        <v>260</v>
      </c>
      <c r="M35" s="415" t="s">
        <v>802</v>
      </c>
      <c r="N35" s="415" t="s">
        <v>260</v>
      </c>
      <c r="O35" s="415" t="s">
        <v>260</v>
      </c>
      <c r="P35" s="415" t="s">
        <v>260</v>
      </c>
      <c r="Q35" s="415" t="s">
        <v>260</v>
      </c>
      <c r="R35" s="415" t="s">
        <v>260</v>
      </c>
      <c r="S35" s="415" t="s">
        <v>260</v>
      </c>
      <c r="T35" s="430" t="s">
        <v>260</v>
      </c>
      <c r="U35" s="430"/>
      <c r="V35" s="430" t="s">
        <v>260</v>
      </c>
      <c r="W35" s="493"/>
    </row>
    <row r="36" spans="1:23" ht="12.75">
      <c r="A36" s="434"/>
      <c r="B36" s="435"/>
      <c r="C36" s="413" t="s">
        <v>430</v>
      </c>
      <c r="D36" s="413"/>
      <c r="E36" s="429" t="s">
        <v>527</v>
      </c>
      <c r="F36" s="429"/>
      <c r="G36" s="430" t="s">
        <v>804</v>
      </c>
      <c r="H36" s="430"/>
      <c r="I36" s="415" t="s">
        <v>805</v>
      </c>
      <c r="J36" s="415" t="s">
        <v>805</v>
      </c>
      <c r="K36" s="415" t="s">
        <v>260</v>
      </c>
      <c r="L36" s="415" t="s">
        <v>805</v>
      </c>
      <c r="M36" s="415" t="s">
        <v>260</v>
      </c>
      <c r="N36" s="415" t="s">
        <v>260</v>
      </c>
      <c r="O36" s="415" t="s">
        <v>260</v>
      </c>
      <c r="P36" s="415" t="s">
        <v>260</v>
      </c>
      <c r="Q36" s="415" t="s">
        <v>260</v>
      </c>
      <c r="R36" s="415" t="s">
        <v>803</v>
      </c>
      <c r="S36" s="415" t="s">
        <v>803</v>
      </c>
      <c r="T36" s="430" t="s">
        <v>260</v>
      </c>
      <c r="U36" s="430"/>
      <c r="V36" s="430" t="s">
        <v>260</v>
      </c>
      <c r="W36" s="493"/>
    </row>
    <row r="37" spans="1:23" ht="12.75">
      <c r="A37" s="434"/>
      <c r="B37" s="435"/>
      <c r="C37" s="413"/>
      <c r="D37" s="413" t="s">
        <v>597</v>
      </c>
      <c r="E37" s="429" t="s">
        <v>493</v>
      </c>
      <c r="F37" s="429"/>
      <c r="G37" s="430" t="s">
        <v>805</v>
      </c>
      <c r="H37" s="430"/>
      <c r="I37" s="415" t="s">
        <v>805</v>
      </c>
      <c r="J37" s="415" t="s">
        <v>805</v>
      </c>
      <c r="K37" s="415" t="s">
        <v>260</v>
      </c>
      <c r="L37" s="415" t="s">
        <v>805</v>
      </c>
      <c r="M37" s="415" t="s">
        <v>260</v>
      </c>
      <c r="N37" s="415" t="s">
        <v>260</v>
      </c>
      <c r="O37" s="415" t="s">
        <v>260</v>
      </c>
      <c r="P37" s="415" t="s">
        <v>260</v>
      </c>
      <c r="Q37" s="415" t="s">
        <v>260</v>
      </c>
      <c r="R37" s="415" t="s">
        <v>260</v>
      </c>
      <c r="S37" s="415" t="s">
        <v>260</v>
      </c>
      <c r="T37" s="430" t="s">
        <v>260</v>
      </c>
      <c r="U37" s="430"/>
      <c r="V37" s="430" t="s">
        <v>260</v>
      </c>
      <c r="W37" s="493"/>
    </row>
    <row r="38" spans="1:23" ht="12.75">
      <c r="A38" s="434"/>
      <c r="B38" s="435"/>
      <c r="C38" s="413"/>
      <c r="D38" s="413" t="s">
        <v>426</v>
      </c>
      <c r="E38" s="429" t="s">
        <v>279</v>
      </c>
      <c r="F38" s="429"/>
      <c r="G38" s="430" t="s">
        <v>803</v>
      </c>
      <c r="H38" s="430"/>
      <c r="I38" s="415" t="s">
        <v>260</v>
      </c>
      <c r="J38" s="415" t="s">
        <v>260</v>
      </c>
      <c r="K38" s="415" t="s">
        <v>260</v>
      </c>
      <c r="L38" s="415" t="s">
        <v>260</v>
      </c>
      <c r="M38" s="415" t="s">
        <v>260</v>
      </c>
      <c r="N38" s="415" t="s">
        <v>260</v>
      </c>
      <c r="O38" s="415" t="s">
        <v>260</v>
      </c>
      <c r="P38" s="415" t="s">
        <v>260</v>
      </c>
      <c r="Q38" s="415" t="s">
        <v>260</v>
      </c>
      <c r="R38" s="415" t="s">
        <v>803</v>
      </c>
      <c r="S38" s="415" t="s">
        <v>803</v>
      </c>
      <c r="T38" s="430" t="s">
        <v>260</v>
      </c>
      <c r="U38" s="430"/>
      <c r="V38" s="430" t="s">
        <v>260</v>
      </c>
      <c r="W38" s="493"/>
    </row>
    <row r="39" spans="1:23" ht="12.75">
      <c r="A39" s="434"/>
      <c r="B39" s="435"/>
      <c r="C39" s="413" t="s">
        <v>431</v>
      </c>
      <c r="D39" s="413"/>
      <c r="E39" s="429" t="s">
        <v>529</v>
      </c>
      <c r="F39" s="429"/>
      <c r="G39" s="430" t="s">
        <v>806</v>
      </c>
      <c r="H39" s="430"/>
      <c r="I39" s="415" t="s">
        <v>806</v>
      </c>
      <c r="J39" s="415" t="s">
        <v>806</v>
      </c>
      <c r="K39" s="415" t="s">
        <v>260</v>
      </c>
      <c r="L39" s="415" t="s">
        <v>806</v>
      </c>
      <c r="M39" s="415" t="s">
        <v>260</v>
      </c>
      <c r="N39" s="415" t="s">
        <v>260</v>
      </c>
      <c r="O39" s="415" t="s">
        <v>260</v>
      </c>
      <c r="P39" s="415" t="s">
        <v>260</v>
      </c>
      <c r="Q39" s="415" t="s">
        <v>260</v>
      </c>
      <c r="R39" s="415" t="s">
        <v>260</v>
      </c>
      <c r="S39" s="415" t="s">
        <v>260</v>
      </c>
      <c r="T39" s="430" t="s">
        <v>260</v>
      </c>
      <c r="U39" s="430"/>
      <c r="V39" s="430" t="s">
        <v>260</v>
      </c>
      <c r="W39" s="493"/>
    </row>
    <row r="40" spans="1:23" ht="12.75">
      <c r="A40" s="434"/>
      <c r="B40" s="435"/>
      <c r="C40" s="413"/>
      <c r="D40" s="413" t="s">
        <v>596</v>
      </c>
      <c r="E40" s="429" t="s">
        <v>75</v>
      </c>
      <c r="F40" s="429"/>
      <c r="G40" s="430" t="s">
        <v>295</v>
      </c>
      <c r="H40" s="430"/>
      <c r="I40" s="415" t="s">
        <v>295</v>
      </c>
      <c r="J40" s="415" t="s">
        <v>295</v>
      </c>
      <c r="K40" s="415" t="s">
        <v>260</v>
      </c>
      <c r="L40" s="415" t="s">
        <v>295</v>
      </c>
      <c r="M40" s="415" t="s">
        <v>260</v>
      </c>
      <c r="N40" s="415" t="s">
        <v>260</v>
      </c>
      <c r="O40" s="415" t="s">
        <v>260</v>
      </c>
      <c r="P40" s="415" t="s">
        <v>260</v>
      </c>
      <c r="Q40" s="415" t="s">
        <v>260</v>
      </c>
      <c r="R40" s="415" t="s">
        <v>260</v>
      </c>
      <c r="S40" s="415" t="s">
        <v>260</v>
      </c>
      <c r="T40" s="430" t="s">
        <v>260</v>
      </c>
      <c r="U40" s="430"/>
      <c r="V40" s="430" t="s">
        <v>260</v>
      </c>
      <c r="W40" s="493"/>
    </row>
    <row r="41" spans="1:23" ht="12.75">
      <c r="A41" s="434"/>
      <c r="B41" s="435"/>
      <c r="C41" s="413"/>
      <c r="D41" s="413" t="s">
        <v>598</v>
      </c>
      <c r="E41" s="429" t="s">
        <v>487</v>
      </c>
      <c r="F41" s="429"/>
      <c r="G41" s="430" t="s">
        <v>314</v>
      </c>
      <c r="H41" s="430"/>
      <c r="I41" s="415" t="s">
        <v>314</v>
      </c>
      <c r="J41" s="415" t="s">
        <v>314</v>
      </c>
      <c r="K41" s="415" t="s">
        <v>260</v>
      </c>
      <c r="L41" s="415" t="s">
        <v>314</v>
      </c>
      <c r="M41" s="415" t="s">
        <v>260</v>
      </c>
      <c r="N41" s="415" t="s">
        <v>260</v>
      </c>
      <c r="O41" s="415" t="s">
        <v>260</v>
      </c>
      <c r="P41" s="415" t="s">
        <v>260</v>
      </c>
      <c r="Q41" s="415" t="s">
        <v>260</v>
      </c>
      <c r="R41" s="415" t="s">
        <v>260</v>
      </c>
      <c r="S41" s="415" t="s">
        <v>260</v>
      </c>
      <c r="T41" s="430" t="s">
        <v>260</v>
      </c>
      <c r="U41" s="430"/>
      <c r="V41" s="430" t="s">
        <v>260</v>
      </c>
      <c r="W41" s="493"/>
    </row>
    <row r="42" spans="1:23" ht="12.75">
      <c r="A42" s="434"/>
      <c r="B42" s="435"/>
      <c r="C42" s="413"/>
      <c r="D42" s="413" t="s">
        <v>599</v>
      </c>
      <c r="E42" s="429" t="s">
        <v>266</v>
      </c>
      <c r="F42" s="429"/>
      <c r="G42" s="430" t="s">
        <v>298</v>
      </c>
      <c r="H42" s="430"/>
      <c r="I42" s="415" t="s">
        <v>298</v>
      </c>
      <c r="J42" s="415" t="s">
        <v>298</v>
      </c>
      <c r="K42" s="415" t="s">
        <v>260</v>
      </c>
      <c r="L42" s="415" t="s">
        <v>298</v>
      </c>
      <c r="M42" s="415" t="s">
        <v>260</v>
      </c>
      <c r="N42" s="415" t="s">
        <v>260</v>
      </c>
      <c r="O42" s="415" t="s">
        <v>260</v>
      </c>
      <c r="P42" s="415" t="s">
        <v>260</v>
      </c>
      <c r="Q42" s="415" t="s">
        <v>260</v>
      </c>
      <c r="R42" s="415" t="s">
        <v>260</v>
      </c>
      <c r="S42" s="415" t="s">
        <v>260</v>
      </c>
      <c r="T42" s="430" t="s">
        <v>260</v>
      </c>
      <c r="U42" s="430"/>
      <c r="V42" s="430" t="s">
        <v>260</v>
      </c>
      <c r="W42" s="493"/>
    </row>
    <row r="43" spans="1:23" ht="12.75">
      <c r="A43" s="434"/>
      <c r="B43" s="435"/>
      <c r="C43" s="413"/>
      <c r="D43" s="413" t="s">
        <v>597</v>
      </c>
      <c r="E43" s="429" t="s">
        <v>493</v>
      </c>
      <c r="F43" s="429"/>
      <c r="G43" s="430" t="s">
        <v>298</v>
      </c>
      <c r="H43" s="430"/>
      <c r="I43" s="415" t="s">
        <v>298</v>
      </c>
      <c r="J43" s="415" t="s">
        <v>298</v>
      </c>
      <c r="K43" s="415" t="s">
        <v>260</v>
      </c>
      <c r="L43" s="415" t="s">
        <v>298</v>
      </c>
      <c r="M43" s="415" t="s">
        <v>260</v>
      </c>
      <c r="N43" s="415" t="s">
        <v>260</v>
      </c>
      <c r="O43" s="415" t="s">
        <v>260</v>
      </c>
      <c r="P43" s="415" t="s">
        <v>260</v>
      </c>
      <c r="Q43" s="415" t="s">
        <v>260</v>
      </c>
      <c r="R43" s="415" t="s">
        <v>260</v>
      </c>
      <c r="S43" s="415" t="s">
        <v>260</v>
      </c>
      <c r="T43" s="430" t="s">
        <v>260</v>
      </c>
      <c r="U43" s="430"/>
      <c r="V43" s="430" t="s">
        <v>260</v>
      </c>
      <c r="W43" s="493"/>
    </row>
    <row r="44" spans="1:23" ht="12.75">
      <c r="A44" s="434"/>
      <c r="B44" s="435"/>
      <c r="C44" s="413"/>
      <c r="D44" s="413" t="s">
        <v>633</v>
      </c>
      <c r="E44" s="429" t="s">
        <v>629</v>
      </c>
      <c r="F44" s="429"/>
      <c r="G44" s="430" t="s">
        <v>263</v>
      </c>
      <c r="H44" s="430"/>
      <c r="I44" s="415" t="s">
        <v>263</v>
      </c>
      <c r="J44" s="415" t="s">
        <v>263</v>
      </c>
      <c r="K44" s="415" t="s">
        <v>260</v>
      </c>
      <c r="L44" s="415" t="s">
        <v>263</v>
      </c>
      <c r="M44" s="415" t="s">
        <v>260</v>
      </c>
      <c r="N44" s="415" t="s">
        <v>260</v>
      </c>
      <c r="O44" s="415" t="s">
        <v>260</v>
      </c>
      <c r="P44" s="415" t="s">
        <v>260</v>
      </c>
      <c r="Q44" s="415" t="s">
        <v>260</v>
      </c>
      <c r="R44" s="415" t="s">
        <v>260</v>
      </c>
      <c r="S44" s="415" t="s">
        <v>260</v>
      </c>
      <c r="T44" s="430" t="s">
        <v>260</v>
      </c>
      <c r="U44" s="430"/>
      <c r="V44" s="430" t="s">
        <v>260</v>
      </c>
      <c r="W44" s="493"/>
    </row>
    <row r="45" spans="1:23" ht="12.75">
      <c r="A45" s="494" t="s">
        <v>290</v>
      </c>
      <c r="B45" s="495"/>
      <c r="C45" s="412"/>
      <c r="D45" s="412"/>
      <c r="E45" s="496" t="s">
        <v>291</v>
      </c>
      <c r="F45" s="496"/>
      <c r="G45" s="497" t="s">
        <v>807</v>
      </c>
      <c r="H45" s="497"/>
      <c r="I45" s="414" t="s">
        <v>807</v>
      </c>
      <c r="J45" s="414" t="s">
        <v>807</v>
      </c>
      <c r="K45" s="414" t="s">
        <v>808</v>
      </c>
      <c r="L45" s="414" t="s">
        <v>787</v>
      </c>
      <c r="M45" s="414" t="s">
        <v>260</v>
      </c>
      <c r="N45" s="414" t="s">
        <v>260</v>
      </c>
      <c r="O45" s="414" t="s">
        <v>260</v>
      </c>
      <c r="P45" s="414" t="s">
        <v>260</v>
      </c>
      <c r="Q45" s="414" t="s">
        <v>260</v>
      </c>
      <c r="R45" s="414" t="s">
        <v>260</v>
      </c>
      <c r="S45" s="414" t="s">
        <v>260</v>
      </c>
      <c r="T45" s="497" t="s">
        <v>260</v>
      </c>
      <c r="U45" s="497"/>
      <c r="V45" s="497" t="s">
        <v>260</v>
      </c>
      <c r="W45" s="498"/>
    </row>
    <row r="46" spans="1:23" ht="12.75">
      <c r="A46" s="434"/>
      <c r="B46" s="435"/>
      <c r="C46" s="413" t="s">
        <v>292</v>
      </c>
      <c r="D46" s="413"/>
      <c r="E46" s="429" t="s">
        <v>293</v>
      </c>
      <c r="F46" s="429"/>
      <c r="G46" s="430" t="s">
        <v>807</v>
      </c>
      <c r="H46" s="430"/>
      <c r="I46" s="415" t="s">
        <v>807</v>
      </c>
      <c r="J46" s="415" t="s">
        <v>807</v>
      </c>
      <c r="K46" s="415" t="s">
        <v>808</v>
      </c>
      <c r="L46" s="415" t="s">
        <v>787</v>
      </c>
      <c r="M46" s="415" t="s">
        <v>260</v>
      </c>
      <c r="N46" s="415" t="s">
        <v>260</v>
      </c>
      <c r="O46" s="415" t="s">
        <v>260</v>
      </c>
      <c r="P46" s="415" t="s">
        <v>260</v>
      </c>
      <c r="Q46" s="415" t="s">
        <v>260</v>
      </c>
      <c r="R46" s="415" t="s">
        <v>260</v>
      </c>
      <c r="S46" s="415" t="s">
        <v>260</v>
      </c>
      <c r="T46" s="430" t="s">
        <v>260</v>
      </c>
      <c r="U46" s="430"/>
      <c r="V46" s="430" t="s">
        <v>260</v>
      </c>
      <c r="W46" s="493"/>
    </row>
    <row r="47" spans="1:23" ht="12.75">
      <c r="A47" s="434"/>
      <c r="B47" s="435"/>
      <c r="C47" s="413"/>
      <c r="D47" s="413" t="s">
        <v>294</v>
      </c>
      <c r="E47" s="429" t="s">
        <v>483</v>
      </c>
      <c r="F47" s="429"/>
      <c r="G47" s="430" t="s">
        <v>808</v>
      </c>
      <c r="H47" s="430"/>
      <c r="I47" s="415" t="s">
        <v>808</v>
      </c>
      <c r="J47" s="415" t="s">
        <v>808</v>
      </c>
      <c r="K47" s="415" t="s">
        <v>808</v>
      </c>
      <c r="L47" s="415" t="s">
        <v>260</v>
      </c>
      <c r="M47" s="415" t="s">
        <v>260</v>
      </c>
      <c r="N47" s="415" t="s">
        <v>260</v>
      </c>
      <c r="O47" s="415" t="s">
        <v>260</v>
      </c>
      <c r="P47" s="415" t="s">
        <v>260</v>
      </c>
      <c r="Q47" s="415" t="s">
        <v>260</v>
      </c>
      <c r="R47" s="415" t="s">
        <v>260</v>
      </c>
      <c r="S47" s="415" t="s">
        <v>260</v>
      </c>
      <c r="T47" s="430" t="s">
        <v>260</v>
      </c>
      <c r="U47" s="430"/>
      <c r="V47" s="430" t="s">
        <v>260</v>
      </c>
      <c r="W47" s="493"/>
    </row>
    <row r="48" spans="1:23" ht="12.75">
      <c r="A48" s="434"/>
      <c r="B48" s="435"/>
      <c r="C48" s="413"/>
      <c r="D48" s="413" t="s">
        <v>597</v>
      </c>
      <c r="E48" s="429" t="s">
        <v>493</v>
      </c>
      <c r="F48" s="429"/>
      <c r="G48" s="430" t="s">
        <v>787</v>
      </c>
      <c r="H48" s="430"/>
      <c r="I48" s="415" t="s">
        <v>787</v>
      </c>
      <c r="J48" s="415" t="s">
        <v>787</v>
      </c>
      <c r="K48" s="415" t="s">
        <v>260</v>
      </c>
      <c r="L48" s="415" t="s">
        <v>787</v>
      </c>
      <c r="M48" s="415" t="s">
        <v>260</v>
      </c>
      <c r="N48" s="415" t="s">
        <v>260</v>
      </c>
      <c r="O48" s="415" t="s">
        <v>260</v>
      </c>
      <c r="P48" s="415" t="s">
        <v>260</v>
      </c>
      <c r="Q48" s="415" t="s">
        <v>260</v>
      </c>
      <c r="R48" s="415" t="s">
        <v>260</v>
      </c>
      <c r="S48" s="415" t="s">
        <v>260</v>
      </c>
      <c r="T48" s="430" t="s">
        <v>260</v>
      </c>
      <c r="U48" s="430"/>
      <c r="V48" s="430" t="s">
        <v>260</v>
      </c>
      <c r="W48" s="493"/>
    </row>
    <row r="49" spans="1:23" ht="12.75">
      <c r="A49" s="494" t="s">
        <v>432</v>
      </c>
      <c r="B49" s="495"/>
      <c r="C49" s="412"/>
      <c r="D49" s="412"/>
      <c r="E49" s="496" t="s">
        <v>89</v>
      </c>
      <c r="F49" s="496"/>
      <c r="G49" s="497" t="s">
        <v>953</v>
      </c>
      <c r="H49" s="497"/>
      <c r="I49" s="414" t="s">
        <v>953</v>
      </c>
      <c r="J49" s="414" t="s">
        <v>954</v>
      </c>
      <c r="K49" s="414" t="s">
        <v>955</v>
      </c>
      <c r="L49" s="414" t="s">
        <v>809</v>
      </c>
      <c r="M49" s="414" t="s">
        <v>260</v>
      </c>
      <c r="N49" s="414" t="s">
        <v>810</v>
      </c>
      <c r="O49" s="414" t="s">
        <v>260</v>
      </c>
      <c r="P49" s="414" t="s">
        <v>260</v>
      </c>
      <c r="Q49" s="414" t="s">
        <v>260</v>
      </c>
      <c r="R49" s="414" t="s">
        <v>260</v>
      </c>
      <c r="S49" s="414" t="s">
        <v>260</v>
      </c>
      <c r="T49" s="497" t="s">
        <v>260</v>
      </c>
      <c r="U49" s="497"/>
      <c r="V49" s="497" t="s">
        <v>260</v>
      </c>
      <c r="W49" s="498"/>
    </row>
    <row r="50" spans="1:23" ht="12.75">
      <c r="A50" s="434"/>
      <c r="B50" s="435"/>
      <c r="C50" s="413" t="s">
        <v>296</v>
      </c>
      <c r="D50" s="413"/>
      <c r="E50" s="429" t="s">
        <v>297</v>
      </c>
      <c r="F50" s="429"/>
      <c r="G50" s="430" t="s">
        <v>264</v>
      </c>
      <c r="H50" s="430"/>
      <c r="I50" s="415" t="s">
        <v>264</v>
      </c>
      <c r="J50" s="415" t="s">
        <v>264</v>
      </c>
      <c r="K50" s="415" t="s">
        <v>260</v>
      </c>
      <c r="L50" s="415" t="s">
        <v>264</v>
      </c>
      <c r="M50" s="415" t="s">
        <v>260</v>
      </c>
      <c r="N50" s="415" t="s">
        <v>260</v>
      </c>
      <c r="O50" s="415" t="s">
        <v>260</v>
      </c>
      <c r="P50" s="415" t="s">
        <v>260</v>
      </c>
      <c r="Q50" s="415" t="s">
        <v>260</v>
      </c>
      <c r="R50" s="415" t="s">
        <v>260</v>
      </c>
      <c r="S50" s="415" t="s">
        <v>260</v>
      </c>
      <c r="T50" s="430" t="s">
        <v>260</v>
      </c>
      <c r="U50" s="430"/>
      <c r="V50" s="430" t="s">
        <v>260</v>
      </c>
      <c r="W50" s="493"/>
    </row>
    <row r="51" spans="1:23" ht="12.75">
      <c r="A51" s="434"/>
      <c r="B51" s="435"/>
      <c r="C51" s="413"/>
      <c r="D51" s="413" t="s">
        <v>299</v>
      </c>
      <c r="E51" s="429" t="s">
        <v>505</v>
      </c>
      <c r="F51" s="429"/>
      <c r="G51" s="430" t="s">
        <v>264</v>
      </c>
      <c r="H51" s="430"/>
      <c r="I51" s="415" t="s">
        <v>264</v>
      </c>
      <c r="J51" s="415" t="s">
        <v>264</v>
      </c>
      <c r="K51" s="415" t="s">
        <v>260</v>
      </c>
      <c r="L51" s="415" t="s">
        <v>264</v>
      </c>
      <c r="M51" s="415" t="s">
        <v>260</v>
      </c>
      <c r="N51" s="415" t="s">
        <v>260</v>
      </c>
      <c r="O51" s="415" t="s">
        <v>260</v>
      </c>
      <c r="P51" s="415" t="s">
        <v>260</v>
      </c>
      <c r="Q51" s="415" t="s">
        <v>260</v>
      </c>
      <c r="R51" s="415" t="s">
        <v>260</v>
      </c>
      <c r="S51" s="415" t="s">
        <v>260</v>
      </c>
      <c r="T51" s="430" t="s">
        <v>260</v>
      </c>
      <c r="U51" s="430"/>
      <c r="V51" s="430" t="s">
        <v>260</v>
      </c>
      <c r="W51" s="493"/>
    </row>
    <row r="52" spans="1:23" ht="12.75">
      <c r="A52" s="434"/>
      <c r="B52" s="435"/>
      <c r="C52" s="413" t="s">
        <v>531</v>
      </c>
      <c r="D52" s="413"/>
      <c r="E52" s="429" t="s">
        <v>90</v>
      </c>
      <c r="F52" s="429"/>
      <c r="G52" s="430" t="s">
        <v>711</v>
      </c>
      <c r="H52" s="430"/>
      <c r="I52" s="415" t="s">
        <v>711</v>
      </c>
      <c r="J52" s="415" t="s">
        <v>711</v>
      </c>
      <c r="K52" s="415" t="s">
        <v>711</v>
      </c>
      <c r="L52" s="415" t="s">
        <v>260</v>
      </c>
      <c r="M52" s="415" t="s">
        <v>260</v>
      </c>
      <c r="N52" s="415" t="s">
        <v>260</v>
      </c>
      <c r="O52" s="415" t="s">
        <v>260</v>
      </c>
      <c r="P52" s="415" t="s">
        <v>260</v>
      </c>
      <c r="Q52" s="415" t="s">
        <v>260</v>
      </c>
      <c r="R52" s="415" t="s">
        <v>260</v>
      </c>
      <c r="S52" s="415" t="s">
        <v>260</v>
      </c>
      <c r="T52" s="430" t="s">
        <v>260</v>
      </c>
      <c r="U52" s="430"/>
      <c r="V52" s="430" t="s">
        <v>260</v>
      </c>
      <c r="W52" s="493"/>
    </row>
    <row r="53" spans="1:23" ht="12.75">
      <c r="A53" s="434"/>
      <c r="B53" s="435"/>
      <c r="C53" s="413"/>
      <c r="D53" s="413" t="s">
        <v>281</v>
      </c>
      <c r="E53" s="429" t="s">
        <v>475</v>
      </c>
      <c r="F53" s="429"/>
      <c r="G53" s="430" t="s">
        <v>811</v>
      </c>
      <c r="H53" s="430"/>
      <c r="I53" s="415" t="s">
        <v>811</v>
      </c>
      <c r="J53" s="415" t="s">
        <v>811</v>
      </c>
      <c r="K53" s="415" t="s">
        <v>811</v>
      </c>
      <c r="L53" s="415" t="s">
        <v>260</v>
      </c>
      <c r="M53" s="415" t="s">
        <v>260</v>
      </c>
      <c r="N53" s="415" t="s">
        <v>260</v>
      </c>
      <c r="O53" s="415" t="s">
        <v>260</v>
      </c>
      <c r="P53" s="415" t="s">
        <v>260</v>
      </c>
      <c r="Q53" s="415" t="s">
        <v>260</v>
      </c>
      <c r="R53" s="415" t="s">
        <v>260</v>
      </c>
      <c r="S53" s="415" t="s">
        <v>260</v>
      </c>
      <c r="T53" s="430" t="s">
        <v>260</v>
      </c>
      <c r="U53" s="430"/>
      <c r="V53" s="430" t="s">
        <v>260</v>
      </c>
      <c r="W53" s="493"/>
    </row>
    <row r="54" spans="1:23" ht="12.75">
      <c r="A54" s="434"/>
      <c r="B54" s="435"/>
      <c r="C54" s="413"/>
      <c r="D54" s="413" t="s">
        <v>282</v>
      </c>
      <c r="E54" s="429" t="s">
        <v>479</v>
      </c>
      <c r="F54" s="429"/>
      <c r="G54" s="430" t="s">
        <v>812</v>
      </c>
      <c r="H54" s="430"/>
      <c r="I54" s="415" t="s">
        <v>812</v>
      </c>
      <c r="J54" s="415" t="s">
        <v>812</v>
      </c>
      <c r="K54" s="415" t="s">
        <v>812</v>
      </c>
      <c r="L54" s="415" t="s">
        <v>260</v>
      </c>
      <c r="M54" s="415" t="s">
        <v>260</v>
      </c>
      <c r="N54" s="415" t="s">
        <v>260</v>
      </c>
      <c r="O54" s="415" t="s">
        <v>260</v>
      </c>
      <c r="P54" s="415" t="s">
        <v>260</v>
      </c>
      <c r="Q54" s="415" t="s">
        <v>260</v>
      </c>
      <c r="R54" s="415" t="s">
        <v>260</v>
      </c>
      <c r="S54" s="415" t="s">
        <v>260</v>
      </c>
      <c r="T54" s="430" t="s">
        <v>260</v>
      </c>
      <c r="U54" s="430"/>
      <c r="V54" s="430" t="s">
        <v>260</v>
      </c>
      <c r="W54" s="493"/>
    </row>
    <row r="55" spans="1:23" ht="12.75">
      <c r="A55" s="434"/>
      <c r="B55" s="435"/>
      <c r="C55" s="413"/>
      <c r="D55" s="413" t="s">
        <v>283</v>
      </c>
      <c r="E55" s="429" t="s">
        <v>481</v>
      </c>
      <c r="F55" s="429"/>
      <c r="G55" s="430" t="s">
        <v>813</v>
      </c>
      <c r="H55" s="430"/>
      <c r="I55" s="415" t="s">
        <v>813</v>
      </c>
      <c r="J55" s="415" t="s">
        <v>813</v>
      </c>
      <c r="K55" s="415" t="s">
        <v>813</v>
      </c>
      <c r="L55" s="415" t="s">
        <v>260</v>
      </c>
      <c r="M55" s="415" t="s">
        <v>260</v>
      </c>
      <c r="N55" s="415" t="s">
        <v>260</v>
      </c>
      <c r="O55" s="415" t="s">
        <v>260</v>
      </c>
      <c r="P55" s="415" t="s">
        <v>260</v>
      </c>
      <c r="Q55" s="415" t="s">
        <v>260</v>
      </c>
      <c r="R55" s="415" t="s">
        <v>260</v>
      </c>
      <c r="S55" s="415" t="s">
        <v>260</v>
      </c>
      <c r="T55" s="430" t="s">
        <v>260</v>
      </c>
      <c r="U55" s="430"/>
      <c r="V55" s="430" t="s">
        <v>260</v>
      </c>
      <c r="W55" s="493"/>
    </row>
    <row r="56" spans="1:23" ht="12.75">
      <c r="A56" s="434"/>
      <c r="B56" s="435"/>
      <c r="C56" s="413" t="s">
        <v>300</v>
      </c>
      <c r="D56" s="413"/>
      <c r="E56" s="429" t="s">
        <v>301</v>
      </c>
      <c r="F56" s="429"/>
      <c r="G56" s="430" t="s">
        <v>814</v>
      </c>
      <c r="H56" s="430"/>
      <c r="I56" s="415" t="s">
        <v>814</v>
      </c>
      <c r="J56" s="415" t="s">
        <v>637</v>
      </c>
      <c r="K56" s="415" t="s">
        <v>260</v>
      </c>
      <c r="L56" s="415" t="s">
        <v>637</v>
      </c>
      <c r="M56" s="415" t="s">
        <v>260</v>
      </c>
      <c r="N56" s="415" t="s">
        <v>634</v>
      </c>
      <c r="O56" s="415" t="s">
        <v>260</v>
      </c>
      <c r="P56" s="415" t="s">
        <v>260</v>
      </c>
      <c r="Q56" s="415" t="s">
        <v>260</v>
      </c>
      <c r="R56" s="415" t="s">
        <v>260</v>
      </c>
      <c r="S56" s="415" t="s">
        <v>260</v>
      </c>
      <c r="T56" s="430" t="s">
        <v>260</v>
      </c>
      <c r="U56" s="430"/>
      <c r="V56" s="430" t="s">
        <v>260</v>
      </c>
      <c r="W56" s="493"/>
    </row>
    <row r="57" spans="1:23" ht="12.75">
      <c r="A57" s="434"/>
      <c r="B57" s="435"/>
      <c r="C57" s="413"/>
      <c r="D57" s="413" t="s">
        <v>302</v>
      </c>
      <c r="E57" s="429" t="s">
        <v>303</v>
      </c>
      <c r="F57" s="429"/>
      <c r="G57" s="430" t="s">
        <v>634</v>
      </c>
      <c r="H57" s="430"/>
      <c r="I57" s="415" t="s">
        <v>634</v>
      </c>
      <c r="J57" s="415" t="s">
        <v>260</v>
      </c>
      <c r="K57" s="415" t="s">
        <v>260</v>
      </c>
      <c r="L57" s="415" t="s">
        <v>260</v>
      </c>
      <c r="M57" s="415" t="s">
        <v>260</v>
      </c>
      <c r="N57" s="415" t="s">
        <v>634</v>
      </c>
      <c r="O57" s="415" t="s">
        <v>260</v>
      </c>
      <c r="P57" s="415" t="s">
        <v>260</v>
      </c>
      <c r="Q57" s="415" t="s">
        <v>260</v>
      </c>
      <c r="R57" s="415" t="s">
        <v>260</v>
      </c>
      <c r="S57" s="415" t="s">
        <v>260</v>
      </c>
      <c r="T57" s="430" t="s">
        <v>260</v>
      </c>
      <c r="U57" s="430"/>
      <c r="V57" s="430" t="s">
        <v>260</v>
      </c>
      <c r="W57" s="493"/>
    </row>
    <row r="58" spans="1:23" ht="12.75">
      <c r="A58" s="434"/>
      <c r="B58" s="435"/>
      <c r="C58" s="413"/>
      <c r="D58" s="413" t="s">
        <v>596</v>
      </c>
      <c r="E58" s="429" t="s">
        <v>75</v>
      </c>
      <c r="F58" s="429"/>
      <c r="G58" s="430" t="s">
        <v>636</v>
      </c>
      <c r="H58" s="430"/>
      <c r="I58" s="415" t="s">
        <v>636</v>
      </c>
      <c r="J58" s="415" t="s">
        <v>636</v>
      </c>
      <c r="K58" s="415" t="s">
        <v>260</v>
      </c>
      <c r="L58" s="415" t="s">
        <v>636</v>
      </c>
      <c r="M58" s="415" t="s">
        <v>260</v>
      </c>
      <c r="N58" s="415" t="s">
        <v>260</v>
      </c>
      <c r="O58" s="415" t="s">
        <v>260</v>
      </c>
      <c r="P58" s="415" t="s">
        <v>260</v>
      </c>
      <c r="Q58" s="415" t="s">
        <v>260</v>
      </c>
      <c r="R58" s="415" t="s">
        <v>260</v>
      </c>
      <c r="S58" s="415" t="s">
        <v>260</v>
      </c>
      <c r="T58" s="430" t="s">
        <v>260</v>
      </c>
      <c r="U58" s="430"/>
      <c r="V58" s="430" t="s">
        <v>260</v>
      </c>
      <c r="W58" s="493"/>
    </row>
    <row r="59" spans="1:23" ht="12.75">
      <c r="A59" s="434"/>
      <c r="B59" s="435"/>
      <c r="C59" s="413"/>
      <c r="D59" s="413" t="s">
        <v>597</v>
      </c>
      <c r="E59" s="429" t="s">
        <v>493</v>
      </c>
      <c r="F59" s="429"/>
      <c r="G59" s="430" t="s">
        <v>304</v>
      </c>
      <c r="H59" s="430"/>
      <c r="I59" s="415" t="s">
        <v>304</v>
      </c>
      <c r="J59" s="415" t="s">
        <v>304</v>
      </c>
      <c r="K59" s="415" t="s">
        <v>260</v>
      </c>
      <c r="L59" s="415" t="s">
        <v>304</v>
      </c>
      <c r="M59" s="415" t="s">
        <v>260</v>
      </c>
      <c r="N59" s="415" t="s">
        <v>260</v>
      </c>
      <c r="O59" s="415" t="s">
        <v>260</v>
      </c>
      <c r="P59" s="415" t="s">
        <v>260</v>
      </c>
      <c r="Q59" s="415" t="s">
        <v>260</v>
      </c>
      <c r="R59" s="415" t="s">
        <v>260</v>
      </c>
      <c r="S59" s="415" t="s">
        <v>260</v>
      </c>
      <c r="T59" s="430" t="s">
        <v>260</v>
      </c>
      <c r="U59" s="430"/>
      <c r="V59" s="430" t="s">
        <v>260</v>
      </c>
      <c r="W59" s="493"/>
    </row>
    <row r="60" spans="1:23" ht="12.75">
      <c r="A60" s="434"/>
      <c r="B60" s="435"/>
      <c r="C60" s="413" t="s">
        <v>433</v>
      </c>
      <c r="D60" s="413"/>
      <c r="E60" s="429" t="s">
        <v>93</v>
      </c>
      <c r="F60" s="429"/>
      <c r="G60" s="430" t="s">
        <v>956</v>
      </c>
      <c r="H60" s="430"/>
      <c r="I60" s="415" t="s">
        <v>956</v>
      </c>
      <c r="J60" s="415" t="s">
        <v>957</v>
      </c>
      <c r="K60" s="415" t="s">
        <v>958</v>
      </c>
      <c r="L60" s="415" t="s">
        <v>815</v>
      </c>
      <c r="M60" s="415" t="s">
        <v>260</v>
      </c>
      <c r="N60" s="415" t="s">
        <v>359</v>
      </c>
      <c r="O60" s="415" t="s">
        <v>260</v>
      </c>
      <c r="P60" s="415" t="s">
        <v>260</v>
      </c>
      <c r="Q60" s="415" t="s">
        <v>260</v>
      </c>
      <c r="R60" s="415" t="s">
        <v>260</v>
      </c>
      <c r="S60" s="415" t="s">
        <v>260</v>
      </c>
      <c r="T60" s="430" t="s">
        <v>260</v>
      </c>
      <c r="U60" s="430"/>
      <c r="V60" s="430" t="s">
        <v>260</v>
      </c>
      <c r="W60" s="493"/>
    </row>
    <row r="61" spans="1:23" ht="12.75">
      <c r="A61" s="434"/>
      <c r="B61" s="435"/>
      <c r="C61" s="413"/>
      <c r="D61" s="413" t="s">
        <v>280</v>
      </c>
      <c r="E61" s="429" t="s">
        <v>473</v>
      </c>
      <c r="F61" s="429"/>
      <c r="G61" s="430" t="s">
        <v>359</v>
      </c>
      <c r="H61" s="430"/>
      <c r="I61" s="415" t="s">
        <v>359</v>
      </c>
      <c r="J61" s="415" t="s">
        <v>260</v>
      </c>
      <c r="K61" s="415" t="s">
        <v>260</v>
      </c>
      <c r="L61" s="415" t="s">
        <v>260</v>
      </c>
      <c r="M61" s="415" t="s">
        <v>260</v>
      </c>
      <c r="N61" s="415" t="s">
        <v>359</v>
      </c>
      <c r="O61" s="415" t="s">
        <v>260</v>
      </c>
      <c r="P61" s="415" t="s">
        <v>260</v>
      </c>
      <c r="Q61" s="415" t="s">
        <v>260</v>
      </c>
      <c r="R61" s="415" t="s">
        <v>260</v>
      </c>
      <c r="S61" s="415" t="s">
        <v>260</v>
      </c>
      <c r="T61" s="430" t="s">
        <v>260</v>
      </c>
      <c r="U61" s="430"/>
      <c r="V61" s="430" t="s">
        <v>260</v>
      </c>
      <c r="W61" s="493"/>
    </row>
    <row r="62" spans="1:23" ht="12.75">
      <c r="A62" s="434"/>
      <c r="B62" s="435"/>
      <c r="C62" s="413"/>
      <c r="D62" s="413" t="s">
        <v>281</v>
      </c>
      <c r="E62" s="429" t="s">
        <v>475</v>
      </c>
      <c r="F62" s="429"/>
      <c r="G62" s="430" t="s">
        <v>959</v>
      </c>
      <c r="H62" s="430"/>
      <c r="I62" s="415" t="s">
        <v>959</v>
      </c>
      <c r="J62" s="415" t="s">
        <v>959</v>
      </c>
      <c r="K62" s="415" t="s">
        <v>959</v>
      </c>
      <c r="L62" s="415" t="s">
        <v>260</v>
      </c>
      <c r="M62" s="415" t="s">
        <v>260</v>
      </c>
      <c r="N62" s="415" t="s">
        <v>260</v>
      </c>
      <c r="O62" s="415" t="s">
        <v>260</v>
      </c>
      <c r="P62" s="415" t="s">
        <v>260</v>
      </c>
      <c r="Q62" s="415" t="s">
        <v>260</v>
      </c>
      <c r="R62" s="415" t="s">
        <v>260</v>
      </c>
      <c r="S62" s="415" t="s">
        <v>260</v>
      </c>
      <c r="T62" s="430" t="s">
        <v>260</v>
      </c>
      <c r="U62" s="430"/>
      <c r="V62" s="430" t="s">
        <v>260</v>
      </c>
      <c r="W62" s="493"/>
    </row>
    <row r="63" spans="1:23" ht="12.75">
      <c r="A63" s="434"/>
      <c r="B63" s="435"/>
      <c r="C63" s="413"/>
      <c r="D63" s="413" t="s">
        <v>306</v>
      </c>
      <c r="E63" s="429" t="s">
        <v>477</v>
      </c>
      <c r="F63" s="429"/>
      <c r="G63" s="430" t="s">
        <v>816</v>
      </c>
      <c r="H63" s="430"/>
      <c r="I63" s="415" t="s">
        <v>816</v>
      </c>
      <c r="J63" s="415" t="s">
        <v>816</v>
      </c>
      <c r="K63" s="415" t="s">
        <v>816</v>
      </c>
      <c r="L63" s="415" t="s">
        <v>260</v>
      </c>
      <c r="M63" s="415" t="s">
        <v>260</v>
      </c>
      <c r="N63" s="415" t="s">
        <v>260</v>
      </c>
      <c r="O63" s="415" t="s">
        <v>260</v>
      </c>
      <c r="P63" s="415" t="s">
        <v>260</v>
      </c>
      <c r="Q63" s="415" t="s">
        <v>260</v>
      </c>
      <c r="R63" s="415" t="s">
        <v>260</v>
      </c>
      <c r="S63" s="415" t="s">
        <v>260</v>
      </c>
      <c r="T63" s="430" t="s">
        <v>260</v>
      </c>
      <c r="U63" s="430"/>
      <c r="V63" s="430" t="s">
        <v>260</v>
      </c>
      <c r="W63" s="493"/>
    </row>
    <row r="64" spans="1:23" ht="12.75">
      <c r="A64" s="434"/>
      <c r="B64" s="435"/>
      <c r="C64" s="413"/>
      <c r="D64" s="413" t="s">
        <v>282</v>
      </c>
      <c r="E64" s="429" t="s">
        <v>479</v>
      </c>
      <c r="F64" s="429"/>
      <c r="G64" s="430" t="s">
        <v>960</v>
      </c>
      <c r="H64" s="430"/>
      <c r="I64" s="415" t="s">
        <v>960</v>
      </c>
      <c r="J64" s="415" t="s">
        <v>960</v>
      </c>
      <c r="K64" s="415" t="s">
        <v>960</v>
      </c>
      <c r="L64" s="415" t="s">
        <v>260</v>
      </c>
      <c r="M64" s="415" t="s">
        <v>260</v>
      </c>
      <c r="N64" s="415" t="s">
        <v>260</v>
      </c>
      <c r="O64" s="415" t="s">
        <v>260</v>
      </c>
      <c r="P64" s="415" t="s">
        <v>260</v>
      </c>
      <c r="Q64" s="415" t="s">
        <v>260</v>
      </c>
      <c r="R64" s="415" t="s">
        <v>260</v>
      </c>
      <c r="S64" s="415" t="s">
        <v>260</v>
      </c>
      <c r="T64" s="430" t="s">
        <v>260</v>
      </c>
      <c r="U64" s="430"/>
      <c r="V64" s="430" t="s">
        <v>260</v>
      </c>
      <c r="W64" s="493"/>
    </row>
    <row r="65" spans="1:23" ht="12.75">
      <c r="A65" s="434"/>
      <c r="B65" s="435"/>
      <c r="C65" s="413"/>
      <c r="D65" s="413" t="s">
        <v>283</v>
      </c>
      <c r="E65" s="429" t="s">
        <v>481</v>
      </c>
      <c r="F65" s="429"/>
      <c r="G65" s="430" t="s">
        <v>961</v>
      </c>
      <c r="H65" s="430"/>
      <c r="I65" s="415" t="s">
        <v>961</v>
      </c>
      <c r="J65" s="415" t="s">
        <v>961</v>
      </c>
      <c r="K65" s="415" t="s">
        <v>961</v>
      </c>
      <c r="L65" s="415" t="s">
        <v>260</v>
      </c>
      <c r="M65" s="415" t="s">
        <v>260</v>
      </c>
      <c r="N65" s="415" t="s">
        <v>260</v>
      </c>
      <c r="O65" s="415" t="s">
        <v>260</v>
      </c>
      <c r="P65" s="415" t="s">
        <v>260</v>
      </c>
      <c r="Q65" s="415" t="s">
        <v>260</v>
      </c>
      <c r="R65" s="415" t="s">
        <v>260</v>
      </c>
      <c r="S65" s="415" t="s">
        <v>260</v>
      </c>
      <c r="T65" s="430" t="s">
        <v>260</v>
      </c>
      <c r="U65" s="430"/>
      <c r="V65" s="430" t="s">
        <v>260</v>
      </c>
      <c r="W65" s="493"/>
    </row>
    <row r="66" spans="1:23" ht="12.75">
      <c r="A66" s="434"/>
      <c r="B66" s="435"/>
      <c r="C66" s="413"/>
      <c r="D66" s="413" t="s">
        <v>294</v>
      </c>
      <c r="E66" s="429" t="s">
        <v>483</v>
      </c>
      <c r="F66" s="429"/>
      <c r="G66" s="430" t="s">
        <v>817</v>
      </c>
      <c r="H66" s="430"/>
      <c r="I66" s="415" t="s">
        <v>817</v>
      </c>
      <c r="J66" s="415" t="s">
        <v>817</v>
      </c>
      <c r="K66" s="415" t="s">
        <v>817</v>
      </c>
      <c r="L66" s="415" t="s">
        <v>260</v>
      </c>
      <c r="M66" s="415" t="s">
        <v>260</v>
      </c>
      <c r="N66" s="415" t="s">
        <v>260</v>
      </c>
      <c r="O66" s="415" t="s">
        <v>260</v>
      </c>
      <c r="P66" s="415" t="s">
        <v>260</v>
      </c>
      <c r="Q66" s="415" t="s">
        <v>260</v>
      </c>
      <c r="R66" s="415" t="s">
        <v>260</v>
      </c>
      <c r="S66" s="415" t="s">
        <v>260</v>
      </c>
      <c r="T66" s="430" t="s">
        <v>260</v>
      </c>
      <c r="U66" s="430"/>
      <c r="V66" s="430" t="s">
        <v>260</v>
      </c>
      <c r="W66" s="493"/>
    </row>
    <row r="67" spans="1:23" ht="12.75">
      <c r="A67" s="434"/>
      <c r="B67" s="435"/>
      <c r="C67" s="413"/>
      <c r="D67" s="413" t="s">
        <v>596</v>
      </c>
      <c r="E67" s="429" t="s">
        <v>75</v>
      </c>
      <c r="F67" s="429"/>
      <c r="G67" s="430" t="s">
        <v>818</v>
      </c>
      <c r="H67" s="430"/>
      <c r="I67" s="415" t="s">
        <v>818</v>
      </c>
      <c r="J67" s="415" t="s">
        <v>818</v>
      </c>
      <c r="K67" s="415" t="s">
        <v>260</v>
      </c>
      <c r="L67" s="415" t="s">
        <v>818</v>
      </c>
      <c r="M67" s="415" t="s">
        <v>260</v>
      </c>
      <c r="N67" s="415" t="s">
        <v>260</v>
      </c>
      <c r="O67" s="415" t="s">
        <v>260</v>
      </c>
      <c r="P67" s="415" t="s">
        <v>260</v>
      </c>
      <c r="Q67" s="415" t="s">
        <v>260</v>
      </c>
      <c r="R67" s="415" t="s">
        <v>260</v>
      </c>
      <c r="S67" s="415" t="s">
        <v>260</v>
      </c>
      <c r="T67" s="430" t="s">
        <v>260</v>
      </c>
      <c r="U67" s="430"/>
      <c r="V67" s="430" t="s">
        <v>260</v>
      </c>
      <c r="W67" s="493"/>
    </row>
    <row r="68" spans="1:23" ht="12.75">
      <c r="A68" s="434"/>
      <c r="B68" s="435"/>
      <c r="C68" s="413"/>
      <c r="D68" s="413" t="s">
        <v>598</v>
      </c>
      <c r="E68" s="429" t="s">
        <v>487</v>
      </c>
      <c r="F68" s="429"/>
      <c r="G68" s="430" t="s">
        <v>819</v>
      </c>
      <c r="H68" s="430"/>
      <c r="I68" s="415" t="s">
        <v>819</v>
      </c>
      <c r="J68" s="415" t="s">
        <v>819</v>
      </c>
      <c r="K68" s="415" t="s">
        <v>260</v>
      </c>
      <c r="L68" s="415" t="s">
        <v>819</v>
      </c>
      <c r="M68" s="415" t="s">
        <v>260</v>
      </c>
      <c r="N68" s="415" t="s">
        <v>260</v>
      </c>
      <c r="O68" s="415" t="s">
        <v>260</v>
      </c>
      <c r="P68" s="415" t="s">
        <v>260</v>
      </c>
      <c r="Q68" s="415" t="s">
        <v>260</v>
      </c>
      <c r="R68" s="415" t="s">
        <v>260</v>
      </c>
      <c r="S68" s="415" t="s">
        <v>260</v>
      </c>
      <c r="T68" s="430" t="s">
        <v>260</v>
      </c>
      <c r="U68" s="430"/>
      <c r="V68" s="430" t="s">
        <v>260</v>
      </c>
      <c r="W68" s="493"/>
    </row>
    <row r="69" spans="1:23" ht="12.75">
      <c r="A69" s="434"/>
      <c r="B69" s="435"/>
      <c r="C69" s="413"/>
      <c r="D69" s="413" t="s">
        <v>599</v>
      </c>
      <c r="E69" s="429" t="s">
        <v>266</v>
      </c>
      <c r="F69" s="429"/>
      <c r="G69" s="430" t="s">
        <v>820</v>
      </c>
      <c r="H69" s="430"/>
      <c r="I69" s="415" t="s">
        <v>820</v>
      </c>
      <c r="J69" s="415" t="s">
        <v>820</v>
      </c>
      <c r="K69" s="415" t="s">
        <v>260</v>
      </c>
      <c r="L69" s="415" t="s">
        <v>820</v>
      </c>
      <c r="M69" s="415" t="s">
        <v>260</v>
      </c>
      <c r="N69" s="415" t="s">
        <v>260</v>
      </c>
      <c r="O69" s="415" t="s">
        <v>260</v>
      </c>
      <c r="P69" s="415" t="s">
        <v>260</v>
      </c>
      <c r="Q69" s="415" t="s">
        <v>260</v>
      </c>
      <c r="R69" s="415" t="s">
        <v>260</v>
      </c>
      <c r="S69" s="415" t="s">
        <v>260</v>
      </c>
      <c r="T69" s="430" t="s">
        <v>260</v>
      </c>
      <c r="U69" s="430"/>
      <c r="V69" s="430" t="s">
        <v>260</v>
      </c>
      <c r="W69" s="493"/>
    </row>
    <row r="70" spans="1:23" ht="12.75">
      <c r="A70" s="434"/>
      <c r="B70" s="435"/>
      <c r="C70" s="413"/>
      <c r="D70" s="413" t="s">
        <v>284</v>
      </c>
      <c r="E70" s="429" t="s">
        <v>491</v>
      </c>
      <c r="F70" s="429"/>
      <c r="G70" s="430" t="s">
        <v>305</v>
      </c>
      <c r="H70" s="430"/>
      <c r="I70" s="415" t="s">
        <v>305</v>
      </c>
      <c r="J70" s="415" t="s">
        <v>305</v>
      </c>
      <c r="K70" s="415" t="s">
        <v>260</v>
      </c>
      <c r="L70" s="415" t="s">
        <v>305</v>
      </c>
      <c r="M70" s="415" t="s">
        <v>260</v>
      </c>
      <c r="N70" s="415" t="s">
        <v>260</v>
      </c>
      <c r="O70" s="415" t="s">
        <v>260</v>
      </c>
      <c r="P70" s="415" t="s">
        <v>260</v>
      </c>
      <c r="Q70" s="415" t="s">
        <v>260</v>
      </c>
      <c r="R70" s="415" t="s">
        <v>260</v>
      </c>
      <c r="S70" s="415" t="s">
        <v>260</v>
      </c>
      <c r="T70" s="430" t="s">
        <v>260</v>
      </c>
      <c r="U70" s="430"/>
      <c r="V70" s="430" t="s">
        <v>260</v>
      </c>
      <c r="W70" s="493"/>
    </row>
    <row r="71" spans="1:23" ht="12.75">
      <c r="A71" s="434"/>
      <c r="B71" s="435"/>
      <c r="C71" s="413"/>
      <c r="D71" s="413" t="s">
        <v>597</v>
      </c>
      <c r="E71" s="429" t="s">
        <v>493</v>
      </c>
      <c r="F71" s="429"/>
      <c r="G71" s="430" t="s">
        <v>821</v>
      </c>
      <c r="H71" s="430"/>
      <c r="I71" s="415" t="s">
        <v>821</v>
      </c>
      <c r="J71" s="415" t="s">
        <v>821</v>
      </c>
      <c r="K71" s="415" t="s">
        <v>260</v>
      </c>
      <c r="L71" s="415" t="s">
        <v>821</v>
      </c>
      <c r="M71" s="415" t="s">
        <v>260</v>
      </c>
      <c r="N71" s="415" t="s">
        <v>260</v>
      </c>
      <c r="O71" s="415" t="s">
        <v>260</v>
      </c>
      <c r="P71" s="415" t="s">
        <v>260</v>
      </c>
      <c r="Q71" s="415" t="s">
        <v>260</v>
      </c>
      <c r="R71" s="415" t="s">
        <v>260</v>
      </c>
      <c r="S71" s="415" t="s">
        <v>260</v>
      </c>
      <c r="T71" s="430" t="s">
        <v>260</v>
      </c>
      <c r="U71" s="430"/>
      <c r="V71" s="430" t="s">
        <v>260</v>
      </c>
      <c r="W71" s="493"/>
    </row>
    <row r="72" spans="1:23" ht="12.75">
      <c r="A72" s="434"/>
      <c r="B72" s="435"/>
      <c r="C72" s="413"/>
      <c r="D72" s="413" t="s">
        <v>309</v>
      </c>
      <c r="E72" s="429" t="s">
        <v>495</v>
      </c>
      <c r="F72" s="429"/>
      <c r="G72" s="430" t="s">
        <v>822</v>
      </c>
      <c r="H72" s="430"/>
      <c r="I72" s="415" t="s">
        <v>822</v>
      </c>
      <c r="J72" s="415" t="s">
        <v>822</v>
      </c>
      <c r="K72" s="415" t="s">
        <v>260</v>
      </c>
      <c r="L72" s="415" t="s">
        <v>822</v>
      </c>
      <c r="M72" s="415" t="s">
        <v>260</v>
      </c>
      <c r="N72" s="415" t="s">
        <v>260</v>
      </c>
      <c r="O72" s="415" t="s">
        <v>260</v>
      </c>
      <c r="P72" s="415" t="s">
        <v>260</v>
      </c>
      <c r="Q72" s="415" t="s">
        <v>260</v>
      </c>
      <c r="R72" s="415" t="s">
        <v>260</v>
      </c>
      <c r="S72" s="415" t="s">
        <v>260</v>
      </c>
      <c r="T72" s="430" t="s">
        <v>260</v>
      </c>
      <c r="U72" s="430"/>
      <c r="V72" s="430" t="s">
        <v>260</v>
      </c>
      <c r="W72" s="493"/>
    </row>
    <row r="73" spans="1:23" ht="12.75">
      <c r="A73" s="434"/>
      <c r="B73" s="435"/>
      <c r="C73" s="413"/>
      <c r="D73" s="413" t="s">
        <v>310</v>
      </c>
      <c r="E73" s="429" t="s">
        <v>103</v>
      </c>
      <c r="F73" s="429"/>
      <c r="G73" s="430" t="s">
        <v>823</v>
      </c>
      <c r="H73" s="430"/>
      <c r="I73" s="415" t="s">
        <v>823</v>
      </c>
      <c r="J73" s="415" t="s">
        <v>823</v>
      </c>
      <c r="K73" s="415" t="s">
        <v>260</v>
      </c>
      <c r="L73" s="415" t="s">
        <v>823</v>
      </c>
      <c r="M73" s="415" t="s">
        <v>260</v>
      </c>
      <c r="N73" s="415" t="s">
        <v>260</v>
      </c>
      <c r="O73" s="415" t="s">
        <v>260</v>
      </c>
      <c r="P73" s="415" t="s">
        <v>260</v>
      </c>
      <c r="Q73" s="415" t="s">
        <v>260</v>
      </c>
      <c r="R73" s="415" t="s">
        <v>260</v>
      </c>
      <c r="S73" s="415" t="s">
        <v>260</v>
      </c>
      <c r="T73" s="430" t="s">
        <v>260</v>
      </c>
      <c r="U73" s="430"/>
      <c r="V73" s="430" t="s">
        <v>260</v>
      </c>
      <c r="W73" s="493"/>
    </row>
    <row r="74" spans="1:23" ht="12.75">
      <c r="A74" s="434"/>
      <c r="B74" s="435"/>
      <c r="C74" s="413"/>
      <c r="D74" s="413" t="s">
        <v>312</v>
      </c>
      <c r="E74" s="429" t="s">
        <v>104</v>
      </c>
      <c r="F74" s="429"/>
      <c r="G74" s="430" t="s">
        <v>824</v>
      </c>
      <c r="H74" s="430"/>
      <c r="I74" s="415" t="s">
        <v>824</v>
      </c>
      <c r="J74" s="415" t="s">
        <v>824</v>
      </c>
      <c r="K74" s="415" t="s">
        <v>260</v>
      </c>
      <c r="L74" s="415" t="s">
        <v>824</v>
      </c>
      <c r="M74" s="415" t="s">
        <v>260</v>
      </c>
      <c r="N74" s="415" t="s">
        <v>260</v>
      </c>
      <c r="O74" s="415" t="s">
        <v>260</v>
      </c>
      <c r="P74" s="415" t="s">
        <v>260</v>
      </c>
      <c r="Q74" s="415" t="s">
        <v>260</v>
      </c>
      <c r="R74" s="415" t="s">
        <v>260</v>
      </c>
      <c r="S74" s="415" t="s">
        <v>260</v>
      </c>
      <c r="T74" s="430" t="s">
        <v>260</v>
      </c>
      <c r="U74" s="430"/>
      <c r="V74" s="430" t="s">
        <v>260</v>
      </c>
      <c r="W74" s="493"/>
    </row>
    <row r="75" spans="1:23" ht="12.75">
      <c r="A75" s="434"/>
      <c r="B75" s="435"/>
      <c r="C75" s="413"/>
      <c r="D75" s="413" t="s">
        <v>286</v>
      </c>
      <c r="E75" s="429" t="s">
        <v>503</v>
      </c>
      <c r="F75" s="429"/>
      <c r="G75" s="430" t="s">
        <v>632</v>
      </c>
      <c r="H75" s="430"/>
      <c r="I75" s="415" t="s">
        <v>632</v>
      </c>
      <c r="J75" s="415" t="s">
        <v>632</v>
      </c>
      <c r="K75" s="415" t="s">
        <v>260</v>
      </c>
      <c r="L75" s="415" t="s">
        <v>632</v>
      </c>
      <c r="M75" s="415" t="s">
        <v>260</v>
      </c>
      <c r="N75" s="415" t="s">
        <v>260</v>
      </c>
      <c r="O75" s="415" t="s">
        <v>260</v>
      </c>
      <c r="P75" s="415" t="s">
        <v>260</v>
      </c>
      <c r="Q75" s="415" t="s">
        <v>260</v>
      </c>
      <c r="R75" s="415" t="s">
        <v>260</v>
      </c>
      <c r="S75" s="415" t="s">
        <v>260</v>
      </c>
      <c r="T75" s="430" t="s">
        <v>260</v>
      </c>
      <c r="U75" s="430"/>
      <c r="V75" s="430" t="s">
        <v>260</v>
      </c>
      <c r="W75" s="493"/>
    </row>
    <row r="76" spans="1:23" ht="12.75">
      <c r="A76" s="434"/>
      <c r="B76" s="435"/>
      <c r="C76" s="413"/>
      <c r="D76" s="413" t="s">
        <v>299</v>
      </c>
      <c r="E76" s="429" t="s">
        <v>505</v>
      </c>
      <c r="F76" s="429"/>
      <c r="G76" s="430" t="s">
        <v>298</v>
      </c>
      <c r="H76" s="430"/>
      <c r="I76" s="415" t="s">
        <v>298</v>
      </c>
      <c r="J76" s="415" t="s">
        <v>298</v>
      </c>
      <c r="K76" s="415" t="s">
        <v>260</v>
      </c>
      <c r="L76" s="415" t="s">
        <v>298</v>
      </c>
      <c r="M76" s="415" t="s">
        <v>260</v>
      </c>
      <c r="N76" s="415" t="s">
        <v>260</v>
      </c>
      <c r="O76" s="415" t="s">
        <v>260</v>
      </c>
      <c r="P76" s="415" t="s">
        <v>260</v>
      </c>
      <c r="Q76" s="415" t="s">
        <v>260</v>
      </c>
      <c r="R76" s="415" t="s">
        <v>260</v>
      </c>
      <c r="S76" s="415" t="s">
        <v>260</v>
      </c>
      <c r="T76" s="430" t="s">
        <v>260</v>
      </c>
      <c r="U76" s="430"/>
      <c r="V76" s="430" t="s">
        <v>260</v>
      </c>
      <c r="W76" s="493"/>
    </row>
    <row r="77" spans="1:23" ht="12.75">
      <c r="A77" s="434"/>
      <c r="B77" s="435"/>
      <c r="C77" s="413"/>
      <c r="D77" s="413" t="s">
        <v>288</v>
      </c>
      <c r="E77" s="429" t="s">
        <v>507</v>
      </c>
      <c r="F77" s="429"/>
      <c r="G77" s="430" t="s">
        <v>825</v>
      </c>
      <c r="H77" s="430"/>
      <c r="I77" s="415" t="s">
        <v>825</v>
      </c>
      <c r="J77" s="415" t="s">
        <v>825</v>
      </c>
      <c r="K77" s="415" t="s">
        <v>260</v>
      </c>
      <c r="L77" s="415" t="s">
        <v>825</v>
      </c>
      <c r="M77" s="415" t="s">
        <v>260</v>
      </c>
      <c r="N77" s="415" t="s">
        <v>260</v>
      </c>
      <c r="O77" s="415" t="s">
        <v>260</v>
      </c>
      <c r="P77" s="415" t="s">
        <v>260</v>
      </c>
      <c r="Q77" s="415" t="s">
        <v>260</v>
      </c>
      <c r="R77" s="415" t="s">
        <v>260</v>
      </c>
      <c r="S77" s="415" t="s">
        <v>260</v>
      </c>
      <c r="T77" s="430" t="s">
        <v>260</v>
      </c>
      <c r="U77" s="430"/>
      <c r="V77" s="430" t="s">
        <v>260</v>
      </c>
      <c r="W77" s="493"/>
    </row>
    <row r="78" spans="1:23" ht="12.75">
      <c r="A78" s="434"/>
      <c r="B78" s="435"/>
      <c r="C78" s="413"/>
      <c r="D78" s="413" t="s">
        <v>315</v>
      </c>
      <c r="E78" s="429" t="s">
        <v>510</v>
      </c>
      <c r="F78" s="429"/>
      <c r="G78" s="430" t="s">
        <v>264</v>
      </c>
      <c r="H78" s="430"/>
      <c r="I78" s="415" t="s">
        <v>264</v>
      </c>
      <c r="J78" s="415" t="s">
        <v>264</v>
      </c>
      <c r="K78" s="415" t="s">
        <v>260</v>
      </c>
      <c r="L78" s="415" t="s">
        <v>264</v>
      </c>
      <c r="M78" s="415" t="s">
        <v>260</v>
      </c>
      <c r="N78" s="415" t="s">
        <v>260</v>
      </c>
      <c r="O78" s="415" t="s">
        <v>260</v>
      </c>
      <c r="P78" s="415" t="s">
        <v>260</v>
      </c>
      <c r="Q78" s="415" t="s">
        <v>260</v>
      </c>
      <c r="R78" s="415" t="s">
        <v>260</v>
      </c>
      <c r="S78" s="415" t="s">
        <v>260</v>
      </c>
      <c r="T78" s="430" t="s">
        <v>260</v>
      </c>
      <c r="U78" s="430"/>
      <c r="V78" s="430" t="s">
        <v>260</v>
      </c>
      <c r="W78" s="493"/>
    </row>
    <row r="79" spans="1:23" ht="12.75">
      <c r="A79" s="434"/>
      <c r="B79" s="435"/>
      <c r="C79" s="413"/>
      <c r="D79" s="413" t="s">
        <v>105</v>
      </c>
      <c r="E79" s="429" t="s">
        <v>106</v>
      </c>
      <c r="F79" s="429"/>
      <c r="G79" s="430" t="s">
        <v>264</v>
      </c>
      <c r="H79" s="430"/>
      <c r="I79" s="415" t="s">
        <v>264</v>
      </c>
      <c r="J79" s="415" t="s">
        <v>264</v>
      </c>
      <c r="K79" s="415" t="s">
        <v>260</v>
      </c>
      <c r="L79" s="415" t="s">
        <v>264</v>
      </c>
      <c r="M79" s="415" t="s">
        <v>260</v>
      </c>
      <c r="N79" s="415" t="s">
        <v>260</v>
      </c>
      <c r="O79" s="415" t="s">
        <v>260</v>
      </c>
      <c r="P79" s="415" t="s">
        <v>260</v>
      </c>
      <c r="Q79" s="415" t="s">
        <v>260</v>
      </c>
      <c r="R79" s="415" t="s">
        <v>260</v>
      </c>
      <c r="S79" s="415" t="s">
        <v>260</v>
      </c>
      <c r="T79" s="430" t="s">
        <v>260</v>
      </c>
      <c r="U79" s="430"/>
      <c r="V79" s="430" t="s">
        <v>260</v>
      </c>
      <c r="W79" s="493"/>
    </row>
    <row r="80" spans="1:23" ht="12.75">
      <c r="A80" s="434"/>
      <c r="B80" s="435"/>
      <c r="C80" s="413"/>
      <c r="D80" s="413" t="s">
        <v>316</v>
      </c>
      <c r="E80" s="429" t="s">
        <v>317</v>
      </c>
      <c r="F80" s="429"/>
      <c r="G80" s="430" t="s">
        <v>289</v>
      </c>
      <c r="H80" s="430"/>
      <c r="I80" s="415" t="s">
        <v>289</v>
      </c>
      <c r="J80" s="415" t="s">
        <v>289</v>
      </c>
      <c r="K80" s="415" t="s">
        <v>260</v>
      </c>
      <c r="L80" s="415" t="s">
        <v>289</v>
      </c>
      <c r="M80" s="415" t="s">
        <v>260</v>
      </c>
      <c r="N80" s="415" t="s">
        <v>260</v>
      </c>
      <c r="O80" s="415" t="s">
        <v>260</v>
      </c>
      <c r="P80" s="415" t="s">
        <v>260</v>
      </c>
      <c r="Q80" s="415" t="s">
        <v>260</v>
      </c>
      <c r="R80" s="415" t="s">
        <v>260</v>
      </c>
      <c r="S80" s="415" t="s">
        <v>260</v>
      </c>
      <c r="T80" s="430" t="s">
        <v>260</v>
      </c>
      <c r="U80" s="430"/>
      <c r="V80" s="430" t="s">
        <v>260</v>
      </c>
      <c r="W80" s="493"/>
    </row>
    <row r="81" spans="1:23" ht="12.75">
      <c r="A81" s="434"/>
      <c r="B81" s="435"/>
      <c r="C81" s="413"/>
      <c r="D81" s="413" t="s">
        <v>318</v>
      </c>
      <c r="E81" s="429" t="s">
        <v>319</v>
      </c>
      <c r="F81" s="429"/>
      <c r="G81" s="430" t="s">
        <v>826</v>
      </c>
      <c r="H81" s="430"/>
      <c r="I81" s="415" t="s">
        <v>826</v>
      </c>
      <c r="J81" s="415" t="s">
        <v>826</v>
      </c>
      <c r="K81" s="415" t="s">
        <v>260</v>
      </c>
      <c r="L81" s="415" t="s">
        <v>826</v>
      </c>
      <c r="M81" s="415" t="s">
        <v>260</v>
      </c>
      <c r="N81" s="415" t="s">
        <v>260</v>
      </c>
      <c r="O81" s="415" t="s">
        <v>260</v>
      </c>
      <c r="P81" s="415" t="s">
        <v>260</v>
      </c>
      <c r="Q81" s="415" t="s">
        <v>260</v>
      </c>
      <c r="R81" s="415" t="s">
        <v>260</v>
      </c>
      <c r="S81" s="415" t="s">
        <v>260</v>
      </c>
      <c r="T81" s="430" t="s">
        <v>260</v>
      </c>
      <c r="U81" s="430"/>
      <c r="V81" s="430" t="s">
        <v>260</v>
      </c>
      <c r="W81" s="493"/>
    </row>
    <row r="82" spans="1:23" ht="12.75">
      <c r="A82" s="434"/>
      <c r="B82" s="435"/>
      <c r="C82" s="413" t="s">
        <v>320</v>
      </c>
      <c r="D82" s="413"/>
      <c r="E82" s="429" t="s">
        <v>321</v>
      </c>
      <c r="F82" s="429"/>
      <c r="G82" s="430" t="s">
        <v>827</v>
      </c>
      <c r="H82" s="430"/>
      <c r="I82" s="415" t="s">
        <v>827</v>
      </c>
      <c r="J82" s="415" t="s">
        <v>827</v>
      </c>
      <c r="K82" s="415" t="s">
        <v>260</v>
      </c>
      <c r="L82" s="415" t="s">
        <v>827</v>
      </c>
      <c r="M82" s="415" t="s">
        <v>260</v>
      </c>
      <c r="N82" s="415" t="s">
        <v>260</v>
      </c>
      <c r="O82" s="415" t="s">
        <v>260</v>
      </c>
      <c r="P82" s="415" t="s">
        <v>260</v>
      </c>
      <c r="Q82" s="415" t="s">
        <v>260</v>
      </c>
      <c r="R82" s="415" t="s">
        <v>260</v>
      </c>
      <c r="S82" s="415" t="s">
        <v>260</v>
      </c>
      <c r="T82" s="430" t="s">
        <v>260</v>
      </c>
      <c r="U82" s="430"/>
      <c r="V82" s="430" t="s">
        <v>260</v>
      </c>
      <c r="W82" s="493"/>
    </row>
    <row r="83" spans="1:23" ht="12.75">
      <c r="A83" s="434"/>
      <c r="B83" s="435"/>
      <c r="C83" s="413"/>
      <c r="D83" s="413" t="s">
        <v>596</v>
      </c>
      <c r="E83" s="429" t="s">
        <v>75</v>
      </c>
      <c r="F83" s="429"/>
      <c r="G83" s="430" t="s">
        <v>287</v>
      </c>
      <c r="H83" s="430"/>
      <c r="I83" s="415" t="s">
        <v>287</v>
      </c>
      <c r="J83" s="415" t="s">
        <v>287</v>
      </c>
      <c r="K83" s="415" t="s">
        <v>260</v>
      </c>
      <c r="L83" s="415" t="s">
        <v>287</v>
      </c>
      <c r="M83" s="415" t="s">
        <v>260</v>
      </c>
      <c r="N83" s="415" t="s">
        <v>260</v>
      </c>
      <c r="O83" s="415" t="s">
        <v>260</v>
      </c>
      <c r="P83" s="415" t="s">
        <v>260</v>
      </c>
      <c r="Q83" s="415" t="s">
        <v>260</v>
      </c>
      <c r="R83" s="415" t="s">
        <v>260</v>
      </c>
      <c r="S83" s="415" t="s">
        <v>260</v>
      </c>
      <c r="T83" s="430" t="s">
        <v>260</v>
      </c>
      <c r="U83" s="430"/>
      <c r="V83" s="430" t="s">
        <v>260</v>
      </c>
      <c r="W83" s="493"/>
    </row>
    <row r="84" spans="1:23" ht="12.75">
      <c r="A84" s="434"/>
      <c r="B84" s="435"/>
      <c r="C84" s="413"/>
      <c r="D84" s="413" t="s">
        <v>597</v>
      </c>
      <c r="E84" s="429" t="s">
        <v>493</v>
      </c>
      <c r="F84" s="429"/>
      <c r="G84" s="430" t="s">
        <v>98</v>
      </c>
      <c r="H84" s="430"/>
      <c r="I84" s="415" t="s">
        <v>98</v>
      </c>
      <c r="J84" s="415" t="s">
        <v>98</v>
      </c>
      <c r="K84" s="415" t="s">
        <v>260</v>
      </c>
      <c r="L84" s="415" t="s">
        <v>98</v>
      </c>
      <c r="M84" s="415" t="s">
        <v>260</v>
      </c>
      <c r="N84" s="415" t="s">
        <v>260</v>
      </c>
      <c r="O84" s="415" t="s">
        <v>260</v>
      </c>
      <c r="P84" s="415" t="s">
        <v>260</v>
      </c>
      <c r="Q84" s="415" t="s">
        <v>260</v>
      </c>
      <c r="R84" s="415" t="s">
        <v>260</v>
      </c>
      <c r="S84" s="415" t="s">
        <v>260</v>
      </c>
      <c r="T84" s="430" t="s">
        <v>260</v>
      </c>
      <c r="U84" s="430"/>
      <c r="V84" s="430" t="s">
        <v>260</v>
      </c>
      <c r="W84" s="493"/>
    </row>
    <row r="85" spans="1:23" ht="12.75">
      <c r="A85" s="434"/>
      <c r="B85" s="435"/>
      <c r="C85" s="413" t="s">
        <v>323</v>
      </c>
      <c r="D85" s="413"/>
      <c r="E85" s="429" t="s">
        <v>529</v>
      </c>
      <c r="F85" s="429"/>
      <c r="G85" s="430" t="s">
        <v>828</v>
      </c>
      <c r="H85" s="430"/>
      <c r="I85" s="415" t="s">
        <v>828</v>
      </c>
      <c r="J85" s="415" t="s">
        <v>829</v>
      </c>
      <c r="K85" s="415" t="s">
        <v>830</v>
      </c>
      <c r="L85" s="415" t="s">
        <v>831</v>
      </c>
      <c r="M85" s="415" t="s">
        <v>260</v>
      </c>
      <c r="N85" s="415" t="s">
        <v>639</v>
      </c>
      <c r="O85" s="415" t="s">
        <v>260</v>
      </c>
      <c r="P85" s="415" t="s">
        <v>260</v>
      </c>
      <c r="Q85" s="415" t="s">
        <v>260</v>
      </c>
      <c r="R85" s="415" t="s">
        <v>260</v>
      </c>
      <c r="S85" s="415" t="s">
        <v>260</v>
      </c>
      <c r="T85" s="430" t="s">
        <v>260</v>
      </c>
      <c r="U85" s="430"/>
      <c r="V85" s="430" t="s">
        <v>260</v>
      </c>
      <c r="W85" s="493"/>
    </row>
    <row r="86" spans="1:23" ht="12.75">
      <c r="A86" s="434"/>
      <c r="B86" s="435"/>
      <c r="C86" s="413"/>
      <c r="D86" s="413" t="s">
        <v>280</v>
      </c>
      <c r="E86" s="429" t="s">
        <v>473</v>
      </c>
      <c r="F86" s="429"/>
      <c r="G86" s="430" t="s">
        <v>639</v>
      </c>
      <c r="H86" s="430"/>
      <c r="I86" s="415" t="s">
        <v>639</v>
      </c>
      <c r="J86" s="415" t="s">
        <v>260</v>
      </c>
      <c r="K86" s="415" t="s">
        <v>260</v>
      </c>
      <c r="L86" s="415" t="s">
        <v>260</v>
      </c>
      <c r="M86" s="415" t="s">
        <v>260</v>
      </c>
      <c r="N86" s="415" t="s">
        <v>639</v>
      </c>
      <c r="O86" s="415" t="s">
        <v>260</v>
      </c>
      <c r="P86" s="415" t="s">
        <v>260</v>
      </c>
      <c r="Q86" s="415" t="s">
        <v>260</v>
      </c>
      <c r="R86" s="415" t="s">
        <v>260</v>
      </c>
      <c r="S86" s="415" t="s">
        <v>260</v>
      </c>
      <c r="T86" s="430" t="s">
        <v>260</v>
      </c>
      <c r="U86" s="430"/>
      <c r="V86" s="430" t="s">
        <v>260</v>
      </c>
      <c r="W86" s="493"/>
    </row>
    <row r="87" spans="1:23" ht="12.75">
      <c r="A87" s="434"/>
      <c r="B87" s="435"/>
      <c r="C87" s="413"/>
      <c r="D87" s="413" t="s">
        <v>324</v>
      </c>
      <c r="E87" s="429" t="s">
        <v>325</v>
      </c>
      <c r="F87" s="429"/>
      <c r="G87" s="430" t="s">
        <v>830</v>
      </c>
      <c r="H87" s="430"/>
      <c r="I87" s="415" t="s">
        <v>830</v>
      </c>
      <c r="J87" s="415" t="s">
        <v>830</v>
      </c>
      <c r="K87" s="415" t="s">
        <v>830</v>
      </c>
      <c r="L87" s="415" t="s">
        <v>260</v>
      </c>
      <c r="M87" s="415" t="s">
        <v>260</v>
      </c>
      <c r="N87" s="415" t="s">
        <v>260</v>
      </c>
      <c r="O87" s="415" t="s">
        <v>260</v>
      </c>
      <c r="P87" s="415" t="s">
        <v>260</v>
      </c>
      <c r="Q87" s="415" t="s">
        <v>260</v>
      </c>
      <c r="R87" s="415" t="s">
        <v>260</v>
      </c>
      <c r="S87" s="415" t="s">
        <v>260</v>
      </c>
      <c r="T87" s="430" t="s">
        <v>260</v>
      </c>
      <c r="U87" s="430"/>
      <c r="V87" s="430" t="s">
        <v>260</v>
      </c>
      <c r="W87" s="493"/>
    </row>
    <row r="88" spans="1:23" ht="12.75">
      <c r="A88" s="434"/>
      <c r="B88" s="435"/>
      <c r="C88" s="413"/>
      <c r="D88" s="413" t="s">
        <v>596</v>
      </c>
      <c r="E88" s="429" t="s">
        <v>75</v>
      </c>
      <c r="F88" s="429"/>
      <c r="G88" s="430" t="s">
        <v>832</v>
      </c>
      <c r="H88" s="430"/>
      <c r="I88" s="415" t="s">
        <v>832</v>
      </c>
      <c r="J88" s="415" t="s">
        <v>832</v>
      </c>
      <c r="K88" s="415" t="s">
        <v>260</v>
      </c>
      <c r="L88" s="415" t="s">
        <v>832</v>
      </c>
      <c r="M88" s="415" t="s">
        <v>260</v>
      </c>
      <c r="N88" s="415" t="s">
        <v>260</v>
      </c>
      <c r="O88" s="415" t="s">
        <v>260</v>
      </c>
      <c r="P88" s="415" t="s">
        <v>260</v>
      </c>
      <c r="Q88" s="415" t="s">
        <v>260</v>
      </c>
      <c r="R88" s="415" t="s">
        <v>260</v>
      </c>
      <c r="S88" s="415" t="s">
        <v>260</v>
      </c>
      <c r="T88" s="430" t="s">
        <v>260</v>
      </c>
      <c r="U88" s="430"/>
      <c r="V88" s="430" t="s">
        <v>260</v>
      </c>
      <c r="W88" s="493"/>
    </row>
    <row r="89" spans="1:23" ht="12.75">
      <c r="A89" s="434"/>
      <c r="B89" s="435"/>
      <c r="C89" s="413"/>
      <c r="D89" s="413" t="s">
        <v>299</v>
      </c>
      <c r="E89" s="429" t="s">
        <v>505</v>
      </c>
      <c r="F89" s="429"/>
      <c r="G89" s="430" t="s">
        <v>833</v>
      </c>
      <c r="H89" s="430"/>
      <c r="I89" s="415" t="s">
        <v>833</v>
      </c>
      <c r="J89" s="415" t="s">
        <v>833</v>
      </c>
      <c r="K89" s="415" t="s">
        <v>260</v>
      </c>
      <c r="L89" s="415" t="s">
        <v>833</v>
      </c>
      <c r="M89" s="415" t="s">
        <v>260</v>
      </c>
      <c r="N89" s="415" t="s">
        <v>260</v>
      </c>
      <c r="O89" s="415" t="s">
        <v>260</v>
      </c>
      <c r="P89" s="415" t="s">
        <v>260</v>
      </c>
      <c r="Q89" s="415" t="s">
        <v>260</v>
      </c>
      <c r="R89" s="415" t="s">
        <v>260</v>
      </c>
      <c r="S89" s="415" t="s">
        <v>260</v>
      </c>
      <c r="T89" s="430" t="s">
        <v>260</v>
      </c>
      <c r="U89" s="430"/>
      <c r="V89" s="430" t="s">
        <v>260</v>
      </c>
      <c r="W89" s="493"/>
    </row>
    <row r="90" spans="1:23" ht="12.75">
      <c r="A90" s="494" t="s">
        <v>535</v>
      </c>
      <c r="B90" s="495"/>
      <c r="C90" s="412"/>
      <c r="D90" s="412"/>
      <c r="E90" s="496" t="s">
        <v>94</v>
      </c>
      <c r="F90" s="496"/>
      <c r="G90" s="497" t="s">
        <v>714</v>
      </c>
      <c r="H90" s="497"/>
      <c r="I90" s="414" t="s">
        <v>714</v>
      </c>
      <c r="J90" s="414" t="s">
        <v>714</v>
      </c>
      <c r="K90" s="414" t="s">
        <v>714</v>
      </c>
      <c r="L90" s="414" t="s">
        <v>260</v>
      </c>
      <c r="M90" s="414" t="s">
        <v>260</v>
      </c>
      <c r="N90" s="414" t="s">
        <v>260</v>
      </c>
      <c r="O90" s="414" t="s">
        <v>260</v>
      </c>
      <c r="P90" s="414" t="s">
        <v>260</v>
      </c>
      <c r="Q90" s="414" t="s">
        <v>260</v>
      </c>
      <c r="R90" s="414" t="s">
        <v>260</v>
      </c>
      <c r="S90" s="414" t="s">
        <v>260</v>
      </c>
      <c r="T90" s="497" t="s">
        <v>260</v>
      </c>
      <c r="U90" s="497"/>
      <c r="V90" s="497" t="s">
        <v>260</v>
      </c>
      <c r="W90" s="498"/>
    </row>
    <row r="91" spans="1:23" ht="12.75">
      <c r="A91" s="434"/>
      <c r="B91" s="435"/>
      <c r="C91" s="413" t="s">
        <v>536</v>
      </c>
      <c r="D91" s="413"/>
      <c r="E91" s="429" t="s">
        <v>95</v>
      </c>
      <c r="F91" s="429"/>
      <c r="G91" s="430" t="s">
        <v>714</v>
      </c>
      <c r="H91" s="430"/>
      <c r="I91" s="415" t="s">
        <v>714</v>
      </c>
      <c r="J91" s="415" t="s">
        <v>714</v>
      </c>
      <c r="K91" s="415" t="s">
        <v>714</v>
      </c>
      <c r="L91" s="415" t="s">
        <v>260</v>
      </c>
      <c r="M91" s="415" t="s">
        <v>260</v>
      </c>
      <c r="N91" s="415" t="s">
        <v>260</v>
      </c>
      <c r="O91" s="415" t="s">
        <v>260</v>
      </c>
      <c r="P91" s="415" t="s">
        <v>260</v>
      </c>
      <c r="Q91" s="415" t="s">
        <v>260</v>
      </c>
      <c r="R91" s="415" t="s">
        <v>260</v>
      </c>
      <c r="S91" s="415" t="s">
        <v>260</v>
      </c>
      <c r="T91" s="430" t="s">
        <v>260</v>
      </c>
      <c r="U91" s="430"/>
      <c r="V91" s="430" t="s">
        <v>260</v>
      </c>
      <c r="W91" s="493"/>
    </row>
    <row r="92" spans="1:23" ht="12.75">
      <c r="A92" s="434"/>
      <c r="B92" s="435"/>
      <c r="C92" s="413"/>
      <c r="D92" s="413" t="s">
        <v>282</v>
      </c>
      <c r="E92" s="429" t="s">
        <v>479</v>
      </c>
      <c r="F92" s="429"/>
      <c r="G92" s="430" t="s">
        <v>834</v>
      </c>
      <c r="H92" s="430"/>
      <c r="I92" s="415" t="s">
        <v>834</v>
      </c>
      <c r="J92" s="415" t="s">
        <v>834</v>
      </c>
      <c r="K92" s="415" t="s">
        <v>834</v>
      </c>
      <c r="L92" s="415" t="s">
        <v>260</v>
      </c>
      <c r="M92" s="415" t="s">
        <v>260</v>
      </c>
      <c r="N92" s="415" t="s">
        <v>260</v>
      </c>
      <c r="O92" s="415" t="s">
        <v>260</v>
      </c>
      <c r="P92" s="415" t="s">
        <v>260</v>
      </c>
      <c r="Q92" s="415" t="s">
        <v>260</v>
      </c>
      <c r="R92" s="415" t="s">
        <v>260</v>
      </c>
      <c r="S92" s="415" t="s">
        <v>260</v>
      </c>
      <c r="T92" s="430" t="s">
        <v>260</v>
      </c>
      <c r="U92" s="430"/>
      <c r="V92" s="430" t="s">
        <v>260</v>
      </c>
      <c r="W92" s="493"/>
    </row>
    <row r="93" spans="1:23" ht="12.75">
      <c r="A93" s="434"/>
      <c r="B93" s="435"/>
      <c r="C93" s="413"/>
      <c r="D93" s="413" t="s">
        <v>283</v>
      </c>
      <c r="E93" s="429" t="s">
        <v>481</v>
      </c>
      <c r="F93" s="429"/>
      <c r="G93" s="430" t="s">
        <v>835</v>
      </c>
      <c r="H93" s="430"/>
      <c r="I93" s="415" t="s">
        <v>835</v>
      </c>
      <c r="J93" s="415" t="s">
        <v>835</v>
      </c>
      <c r="K93" s="415" t="s">
        <v>835</v>
      </c>
      <c r="L93" s="415" t="s">
        <v>260</v>
      </c>
      <c r="M93" s="415" t="s">
        <v>260</v>
      </c>
      <c r="N93" s="415" t="s">
        <v>260</v>
      </c>
      <c r="O93" s="415" t="s">
        <v>260</v>
      </c>
      <c r="P93" s="415" t="s">
        <v>260</v>
      </c>
      <c r="Q93" s="415" t="s">
        <v>260</v>
      </c>
      <c r="R93" s="415" t="s">
        <v>260</v>
      </c>
      <c r="S93" s="415" t="s">
        <v>260</v>
      </c>
      <c r="T93" s="430" t="s">
        <v>260</v>
      </c>
      <c r="U93" s="430"/>
      <c r="V93" s="430" t="s">
        <v>260</v>
      </c>
      <c r="W93" s="493"/>
    </row>
    <row r="94" spans="1:23" ht="12.75">
      <c r="A94" s="434"/>
      <c r="B94" s="435"/>
      <c r="C94" s="413"/>
      <c r="D94" s="413" t="s">
        <v>294</v>
      </c>
      <c r="E94" s="429" t="s">
        <v>483</v>
      </c>
      <c r="F94" s="429"/>
      <c r="G94" s="430" t="s">
        <v>836</v>
      </c>
      <c r="H94" s="430"/>
      <c r="I94" s="415" t="s">
        <v>836</v>
      </c>
      <c r="J94" s="415" t="s">
        <v>836</v>
      </c>
      <c r="K94" s="415" t="s">
        <v>836</v>
      </c>
      <c r="L94" s="415" t="s">
        <v>260</v>
      </c>
      <c r="M94" s="415" t="s">
        <v>260</v>
      </c>
      <c r="N94" s="415" t="s">
        <v>260</v>
      </c>
      <c r="O94" s="415" t="s">
        <v>260</v>
      </c>
      <c r="P94" s="415" t="s">
        <v>260</v>
      </c>
      <c r="Q94" s="415" t="s">
        <v>260</v>
      </c>
      <c r="R94" s="415" t="s">
        <v>260</v>
      </c>
      <c r="S94" s="415" t="s">
        <v>260</v>
      </c>
      <c r="T94" s="430" t="s">
        <v>260</v>
      </c>
      <c r="U94" s="430"/>
      <c r="V94" s="430" t="s">
        <v>260</v>
      </c>
      <c r="W94" s="493"/>
    </row>
    <row r="95" spans="1:23" ht="12.75">
      <c r="A95" s="494" t="s">
        <v>202</v>
      </c>
      <c r="B95" s="495"/>
      <c r="C95" s="412"/>
      <c r="D95" s="412"/>
      <c r="E95" s="496" t="s">
        <v>108</v>
      </c>
      <c r="F95" s="496"/>
      <c r="G95" s="497" t="s">
        <v>285</v>
      </c>
      <c r="H95" s="497"/>
      <c r="I95" s="414" t="s">
        <v>285</v>
      </c>
      <c r="J95" s="414" t="s">
        <v>285</v>
      </c>
      <c r="K95" s="414" t="s">
        <v>260</v>
      </c>
      <c r="L95" s="414" t="s">
        <v>285</v>
      </c>
      <c r="M95" s="414" t="s">
        <v>260</v>
      </c>
      <c r="N95" s="414" t="s">
        <v>260</v>
      </c>
      <c r="O95" s="414" t="s">
        <v>260</v>
      </c>
      <c r="P95" s="414" t="s">
        <v>260</v>
      </c>
      <c r="Q95" s="414" t="s">
        <v>260</v>
      </c>
      <c r="R95" s="414" t="s">
        <v>260</v>
      </c>
      <c r="S95" s="414" t="s">
        <v>260</v>
      </c>
      <c r="T95" s="497" t="s">
        <v>260</v>
      </c>
      <c r="U95" s="497"/>
      <c r="V95" s="497" t="s">
        <v>260</v>
      </c>
      <c r="W95" s="498"/>
    </row>
    <row r="96" spans="1:23" ht="12.75">
      <c r="A96" s="434"/>
      <c r="B96" s="435"/>
      <c r="C96" s="413" t="s">
        <v>109</v>
      </c>
      <c r="D96" s="413"/>
      <c r="E96" s="429" t="s">
        <v>110</v>
      </c>
      <c r="F96" s="429"/>
      <c r="G96" s="430" t="s">
        <v>285</v>
      </c>
      <c r="H96" s="430"/>
      <c r="I96" s="415" t="s">
        <v>285</v>
      </c>
      <c r="J96" s="415" t="s">
        <v>285</v>
      </c>
      <c r="K96" s="415" t="s">
        <v>260</v>
      </c>
      <c r="L96" s="415" t="s">
        <v>285</v>
      </c>
      <c r="M96" s="415" t="s">
        <v>260</v>
      </c>
      <c r="N96" s="415" t="s">
        <v>260</v>
      </c>
      <c r="O96" s="415" t="s">
        <v>260</v>
      </c>
      <c r="P96" s="415" t="s">
        <v>260</v>
      </c>
      <c r="Q96" s="415" t="s">
        <v>260</v>
      </c>
      <c r="R96" s="415" t="s">
        <v>260</v>
      </c>
      <c r="S96" s="415" t="s">
        <v>260</v>
      </c>
      <c r="T96" s="430" t="s">
        <v>260</v>
      </c>
      <c r="U96" s="430"/>
      <c r="V96" s="430" t="s">
        <v>260</v>
      </c>
      <c r="W96" s="493"/>
    </row>
    <row r="97" spans="1:23" ht="12.75">
      <c r="A97" s="434"/>
      <c r="B97" s="435"/>
      <c r="C97" s="413"/>
      <c r="D97" s="413" t="s">
        <v>596</v>
      </c>
      <c r="E97" s="429" t="s">
        <v>75</v>
      </c>
      <c r="F97" s="429"/>
      <c r="G97" s="430" t="s">
        <v>285</v>
      </c>
      <c r="H97" s="430"/>
      <c r="I97" s="415" t="s">
        <v>285</v>
      </c>
      <c r="J97" s="415" t="s">
        <v>285</v>
      </c>
      <c r="K97" s="415" t="s">
        <v>260</v>
      </c>
      <c r="L97" s="415" t="s">
        <v>285</v>
      </c>
      <c r="M97" s="415" t="s">
        <v>260</v>
      </c>
      <c r="N97" s="415" t="s">
        <v>260</v>
      </c>
      <c r="O97" s="415" t="s">
        <v>260</v>
      </c>
      <c r="P97" s="415" t="s">
        <v>260</v>
      </c>
      <c r="Q97" s="415" t="s">
        <v>260</v>
      </c>
      <c r="R97" s="415" t="s">
        <v>260</v>
      </c>
      <c r="S97" s="415" t="s">
        <v>260</v>
      </c>
      <c r="T97" s="430" t="s">
        <v>260</v>
      </c>
      <c r="U97" s="430"/>
      <c r="V97" s="430" t="s">
        <v>260</v>
      </c>
      <c r="W97" s="493"/>
    </row>
    <row r="98" spans="1:23" ht="12.75">
      <c r="A98" s="494" t="s">
        <v>434</v>
      </c>
      <c r="B98" s="495"/>
      <c r="C98" s="412"/>
      <c r="D98" s="412"/>
      <c r="E98" s="496" t="s">
        <v>96</v>
      </c>
      <c r="F98" s="496"/>
      <c r="G98" s="497" t="s">
        <v>962</v>
      </c>
      <c r="H98" s="497"/>
      <c r="I98" s="414" t="s">
        <v>963</v>
      </c>
      <c r="J98" s="414" t="s">
        <v>964</v>
      </c>
      <c r="K98" s="414" t="s">
        <v>260</v>
      </c>
      <c r="L98" s="414" t="s">
        <v>964</v>
      </c>
      <c r="M98" s="414" t="s">
        <v>263</v>
      </c>
      <c r="N98" s="414" t="s">
        <v>98</v>
      </c>
      <c r="O98" s="414" t="s">
        <v>260</v>
      </c>
      <c r="P98" s="414" t="s">
        <v>260</v>
      </c>
      <c r="Q98" s="414" t="s">
        <v>260</v>
      </c>
      <c r="R98" s="414" t="s">
        <v>965</v>
      </c>
      <c r="S98" s="414" t="s">
        <v>965</v>
      </c>
      <c r="T98" s="497" t="s">
        <v>260</v>
      </c>
      <c r="U98" s="497"/>
      <c r="V98" s="497" t="s">
        <v>260</v>
      </c>
      <c r="W98" s="498"/>
    </row>
    <row r="99" spans="1:23" ht="12.75">
      <c r="A99" s="434"/>
      <c r="B99" s="435"/>
      <c r="C99" s="413" t="s">
        <v>326</v>
      </c>
      <c r="D99" s="413"/>
      <c r="E99" s="429" t="s">
        <v>327</v>
      </c>
      <c r="F99" s="429"/>
      <c r="G99" s="430" t="s">
        <v>808</v>
      </c>
      <c r="H99" s="430"/>
      <c r="I99" s="415" t="s">
        <v>808</v>
      </c>
      <c r="J99" s="415" t="s">
        <v>808</v>
      </c>
      <c r="K99" s="415" t="s">
        <v>260</v>
      </c>
      <c r="L99" s="415" t="s">
        <v>808</v>
      </c>
      <c r="M99" s="415" t="s">
        <v>260</v>
      </c>
      <c r="N99" s="415" t="s">
        <v>260</v>
      </c>
      <c r="O99" s="415" t="s">
        <v>260</v>
      </c>
      <c r="P99" s="415" t="s">
        <v>260</v>
      </c>
      <c r="Q99" s="415" t="s">
        <v>260</v>
      </c>
      <c r="R99" s="415" t="s">
        <v>260</v>
      </c>
      <c r="S99" s="415" t="s">
        <v>260</v>
      </c>
      <c r="T99" s="430" t="s">
        <v>260</v>
      </c>
      <c r="U99" s="430"/>
      <c r="V99" s="430" t="s">
        <v>260</v>
      </c>
      <c r="W99" s="493"/>
    </row>
    <row r="100" spans="1:23" ht="12.75">
      <c r="A100" s="434"/>
      <c r="B100" s="435"/>
      <c r="C100" s="413"/>
      <c r="D100" s="413" t="s">
        <v>596</v>
      </c>
      <c r="E100" s="429" t="s">
        <v>75</v>
      </c>
      <c r="F100" s="429"/>
      <c r="G100" s="430" t="s">
        <v>808</v>
      </c>
      <c r="H100" s="430"/>
      <c r="I100" s="415" t="s">
        <v>808</v>
      </c>
      <c r="J100" s="415" t="s">
        <v>808</v>
      </c>
      <c r="K100" s="415" t="s">
        <v>260</v>
      </c>
      <c r="L100" s="415" t="s">
        <v>808</v>
      </c>
      <c r="M100" s="415" t="s">
        <v>260</v>
      </c>
      <c r="N100" s="415" t="s">
        <v>260</v>
      </c>
      <c r="O100" s="415" t="s">
        <v>260</v>
      </c>
      <c r="P100" s="415" t="s">
        <v>260</v>
      </c>
      <c r="Q100" s="415" t="s">
        <v>260</v>
      </c>
      <c r="R100" s="415" t="s">
        <v>260</v>
      </c>
      <c r="S100" s="415" t="s">
        <v>260</v>
      </c>
      <c r="T100" s="430" t="s">
        <v>260</v>
      </c>
      <c r="U100" s="430"/>
      <c r="V100" s="430" t="s">
        <v>260</v>
      </c>
      <c r="W100" s="493"/>
    </row>
    <row r="101" spans="1:23" ht="12.75">
      <c r="A101" s="434"/>
      <c r="B101" s="435"/>
      <c r="C101" s="413" t="s">
        <v>435</v>
      </c>
      <c r="D101" s="413"/>
      <c r="E101" s="429" t="s">
        <v>328</v>
      </c>
      <c r="F101" s="429"/>
      <c r="G101" s="430" t="s">
        <v>966</v>
      </c>
      <c r="H101" s="430"/>
      <c r="I101" s="415" t="s">
        <v>967</v>
      </c>
      <c r="J101" s="415" t="s">
        <v>968</v>
      </c>
      <c r="K101" s="415" t="s">
        <v>260</v>
      </c>
      <c r="L101" s="415" t="s">
        <v>968</v>
      </c>
      <c r="M101" s="415" t="s">
        <v>263</v>
      </c>
      <c r="N101" s="415" t="s">
        <v>98</v>
      </c>
      <c r="O101" s="415" t="s">
        <v>260</v>
      </c>
      <c r="P101" s="415" t="s">
        <v>260</v>
      </c>
      <c r="Q101" s="415" t="s">
        <v>260</v>
      </c>
      <c r="R101" s="415" t="s">
        <v>965</v>
      </c>
      <c r="S101" s="415" t="s">
        <v>965</v>
      </c>
      <c r="T101" s="430" t="s">
        <v>260</v>
      </c>
      <c r="U101" s="430"/>
      <c r="V101" s="430" t="s">
        <v>260</v>
      </c>
      <c r="W101" s="493"/>
    </row>
    <row r="102" spans="1:23" ht="12.75">
      <c r="A102" s="434"/>
      <c r="B102" s="435"/>
      <c r="C102" s="413"/>
      <c r="D102" s="413" t="s">
        <v>837</v>
      </c>
      <c r="E102" s="429" t="s">
        <v>838</v>
      </c>
      <c r="F102" s="429"/>
      <c r="G102" s="430" t="s">
        <v>263</v>
      </c>
      <c r="H102" s="430"/>
      <c r="I102" s="415" t="s">
        <v>263</v>
      </c>
      <c r="J102" s="415" t="s">
        <v>260</v>
      </c>
      <c r="K102" s="415" t="s">
        <v>260</v>
      </c>
      <c r="L102" s="415" t="s">
        <v>260</v>
      </c>
      <c r="M102" s="415" t="s">
        <v>263</v>
      </c>
      <c r="N102" s="415" t="s">
        <v>260</v>
      </c>
      <c r="O102" s="415" t="s">
        <v>260</v>
      </c>
      <c r="P102" s="415" t="s">
        <v>260</v>
      </c>
      <c r="Q102" s="415" t="s">
        <v>260</v>
      </c>
      <c r="R102" s="415" t="s">
        <v>260</v>
      </c>
      <c r="S102" s="415" t="s">
        <v>260</v>
      </c>
      <c r="T102" s="430" t="s">
        <v>260</v>
      </c>
      <c r="U102" s="430"/>
      <c r="V102" s="430" t="s">
        <v>260</v>
      </c>
      <c r="W102" s="493"/>
    </row>
    <row r="103" spans="1:23" ht="12.75">
      <c r="A103" s="434"/>
      <c r="B103" s="435"/>
      <c r="C103" s="413"/>
      <c r="D103" s="413" t="s">
        <v>302</v>
      </c>
      <c r="E103" s="429" t="s">
        <v>303</v>
      </c>
      <c r="F103" s="429"/>
      <c r="G103" s="430" t="s">
        <v>98</v>
      </c>
      <c r="H103" s="430"/>
      <c r="I103" s="415" t="s">
        <v>98</v>
      </c>
      <c r="J103" s="415" t="s">
        <v>260</v>
      </c>
      <c r="K103" s="415" t="s">
        <v>260</v>
      </c>
      <c r="L103" s="415" t="s">
        <v>260</v>
      </c>
      <c r="M103" s="415" t="s">
        <v>260</v>
      </c>
      <c r="N103" s="415" t="s">
        <v>98</v>
      </c>
      <c r="O103" s="415" t="s">
        <v>260</v>
      </c>
      <c r="P103" s="415" t="s">
        <v>260</v>
      </c>
      <c r="Q103" s="415" t="s">
        <v>260</v>
      </c>
      <c r="R103" s="415" t="s">
        <v>260</v>
      </c>
      <c r="S103" s="415" t="s">
        <v>260</v>
      </c>
      <c r="T103" s="430" t="s">
        <v>260</v>
      </c>
      <c r="U103" s="430"/>
      <c r="V103" s="430" t="s">
        <v>260</v>
      </c>
      <c r="W103" s="493"/>
    </row>
    <row r="104" spans="1:23" ht="12.75">
      <c r="A104" s="434"/>
      <c r="B104" s="435"/>
      <c r="C104" s="413"/>
      <c r="D104" s="413" t="s">
        <v>596</v>
      </c>
      <c r="E104" s="429" t="s">
        <v>75</v>
      </c>
      <c r="F104" s="429"/>
      <c r="G104" s="430" t="s">
        <v>969</v>
      </c>
      <c r="H104" s="430"/>
      <c r="I104" s="415" t="s">
        <v>969</v>
      </c>
      <c r="J104" s="415" t="s">
        <v>969</v>
      </c>
      <c r="K104" s="415" t="s">
        <v>260</v>
      </c>
      <c r="L104" s="415" t="s">
        <v>969</v>
      </c>
      <c r="M104" s="415" t="s">
        <v>260</v>
      </c>
      <c r="N104" s="415" t="s">
        <v>260</v>
      </c>
      <c r="O104" s="415" t="s">
        <v>260</v>
      </c>
      <c r="P104" s="415" t="s">
        <v>260</v>
      </c>
      <c r="Q104" s="415" t="s">
        <v>260</v>
      </c>
      <c r="R104" s="415" t="s">
        <v>260</v>
      </c>
      <c r="S104" s="415" t="s">
        <v>260</v>
      </c>
      <c r="T104" s="430" t="s">
        <v>260</v>
      </c>
      <c r="U104" s="430"/>
      <c r="V104" s="430" t="s">
        <v>260</v>
      </c>
      <c r="W104" s="493"/>
    </row>
    <row r="105" spans="1:23" ht="12.75">
      <c r="A105" s="434"/>
      <c r="B105" s="435"/>
      <c r="C105" s="413"/>
      <c r="D105" s="413" t="s">
        <v>598</v>
      </c>
      <c r="E105" s="429" t="s">
        <v>487</v>
      </c>
      <c r="F105" s="429"/>
      <c r="G105" s="430" t="s">
        <v>289</v>
      </c>
      <c r="H105" s="430"/>
      <c r="I105" s="415" t="s">
        <v>289</v>
      </c>
      <c r="J105" s="415" t="s">
        <v>289</v>
      </c>
      <c r="K105" s="415" t="s">
        <v>260</v>
      </c>
      <c r="L105" s="415" t="s">
        <v>289</v>
      </c>
      <c r="M105" s="415" t="s">
        <v>260</v>
      </c>
      <c r="N105" s="415" t="s">
        <v>260</v>
      </c>
      <c r="O105" s="415" t="s">
        <v>260</v>
      </c>
      <c r="P105" s="415" t="s">
        <v>260</v>
      </c>
      <c r="Q105" s="415" t="s">
        <v>260</v>
      </c>
      <c r="R105" s="415" t="s">
        <v>260</v>
      </c>
      <c r="S105" s="415" t="s">
        <v>260</v>
      </c>
      <c r="T105" s="430" t="s">
        <v>260</v>
      </c>
      <c r="U105" s="430"/>
      <c r="V105" s="430" t="s">
        <v>260</v>
      </c>
      <c r="W105" s="493"/>
    </row>
    <row r="106" spans="1:23" ht="12.75">
      <c r="A106" s="434"/>
      <c r="B106" s="435"/>
      <c r="C106" s="413"/>
      <c r="D106" s="413" t="s">
        <v>599</v>
      </c>
      <c r="E106" s="429" t="s">
        <v>266</v>
      </c>
      <c r="F106" s="429"/>
      <c r="G106" s="430" t="s">
        <v>970</v>
      </c>
      <c r="H106" s="430"/>
      <c r="I106" s="415" t="s">
        <v>970</v>
      </c>
      <c r="J106" s="415" t="s">
        <v>970</v>
      </c>
      <c r="K106" s="415" t="s">
        <v>260</v>
      </c>
      <c r="L106" s="415" t="s">
        <v>970</v>
      </c>
      <c r="M106" s="415" t="s">
        <v>260</v>
      </c>
      <c r="N106" s="415" t="s">
        <v>260</v>
      </c>
      <c r="O106" s="415" t="s">
        <v>260</v>
      </c>
      <c r="P106" s="415" t="s">
        <v>260</v>
      </c>
      <c r="Q106" s="415" t="s">
        <v>260</v>
      </c>
      <c r="R106" s="415" t="s">
        <v>260</v>
      </c>
      <c r="S106" s="415" t="s">
        <v>260</v>
      </c>
      <c r="T106" s="430" t="s">
        <v>260</v>
      </c>
      <c r="U106" s="430"/>
      <c r="V106" s="430" t="s">
        <v>260</v>
      </c>
      <c r="W106" s="493"/>
    </row>
    <row r="107" spans="1:23" ht="12.75">
      <c r="A107" s="434"/>
      <c r="B107" s="435"/>
      <c r="C107" s="413"/>
      <c r="D107" s="413" t="s">
        <v>284</v>
      </c>
      <c r="E107" s="429" t="s">
        <v>491</v>
      </c>
      <c r="F107" s="429"/>
      <c r="G107" s="430" t="s">
        <v>305</v>
      </c>
      <c r="H107" s="430"/>
      <c r="I107" s="415" t="s">
        <v>305</v>
      </c>
      <c r="J107" s="415" t="s">
        <v>305</v>
      </c>
      <c r="K107" s="415" t="s">
        <v>260</v>
      </c>
      <c r="L107" s="415" t="s">
        <v>305</v>
      </c>
      <c r="M107" s="415" t="s">
        <v>260</v>
      </c>
      <c r="N107" s="415" t="s">
        <v>260</v>
      </c>
      <c r="O107" s="415" t="s">
        <v>260</v>
      </c>
      <c r="P107" s="415" t="s">
        <v>260</v>
      </c>
      <c r="Q107" s="415" t="s">
        <v>260</v>
      </c>
      <c r="R107" s="415" t="s">
        <v>260</v>
      </c>
      <c r="S107" s="415" t="s">
        <v>260</v>
      </c>
      <c r="T107" s="430" t="s">
        <v>260</v>
      </c>
      <c r="U107" s="430"/>
      <c r="V107" s="430" t="s">
        <v>260</v>
      </c>
      <c r="W107" s="493"/>
    </row>
    <row r="108" spans="1:23" ht="12.75">
      <c r="A108" s="434"/>
      <c r="B108" s="435"/>
      <c r="C108" s="413"/>
      <c r="D108" s="413" t="s">
        <v>597</v>
      </c>
      <c r="E108" s="429" t="s">
        <v>493</v>
      </c>
      <c r="F108" s="429"/>
      <c r="G108" s="430" t="s">
        <v>322</v>
      </c>
      <c r="H108" s="430"/>
      <c r="I108" s="415" t="s">
        <v>322</v>
      </c>
      <c r="J108" s="415" t="s">
        <v>322</v>
      </c>
      <c r="K108" s="415" t="s">
        <v>260</v>
      </c>
      <c r="L108" s="415" t="s">
        <v>322</v>
      </c>
      <c r="M108" s="415" t="s">
        <v>260</v>
      </c>
      <c r="N108" s="415" t="s">
        <v>260</v>
      </c>
      <c r="O108" s="415" t="s">
        <v>260</v>
      </c>
      <c r="P108" s="415" t="s">
        <v>260</v>
      </c>
      <c r="Q108" s="415" t="s">
        <v>260</v>
      </c>
      <c r="R108" s="415" t="s">
        <v>260</v>
      </c>
      <c r="S108" s="415" t="s">
        <v>260</v>
      </c>
      <c r="T108" s="430" t="s">
        <v>260</v>
      </c>
      <c r="U108" s="430"/>
      <c r="V108" s="430" t="s">
        <v>260</v>
      </c>
      <c r="W108" s="493"/>
    </row>
    <row r="109" spans="1:23" ht="12.75">
      <c r="A109" s="434"/>
      <c r="B109" s="435"/>
      <c r="C109" s="413"/>
      <c r="D109" s="413" t="s">
        <v>310</v>
      </c>
      <c r="E109" s="429" t="s">
        <v>103</v>
      </c>
      <c r="F109" s="429"/>
      <c r="G109" s="430" t="s">
        <v>285</v>
      </c>
      <c r="H109" s="430"/>
      <c r="I109" s="415" t="s">
        <v>285</v>
      </c>
      <c r="J109" s="415" t="s">
        <v>285</v>
      </c>
      <c r="K109" s="415" t="s">
        <v>260</v>
      </c>
      <c r="L109" s="415" t="s">
        <v>285</v>
      </c>
      <c r="M109" s="415" t="s">
        <v>260</v>
      </c>
      <c r="N109" s="415" t="s">
        <v>260</v>
      </c>
      <c r="O109" s="415" t="s">
        <v>260</v>
      </c>
      <c r="P109" s="415" t="s">
        <v>260</v>
      </c>
      <c r="Q109" s="415" t="s">
        <v>260</v>
      </c>
      <c r="R109" s="415" t="s">
        <v>260</v>
      </c>
      <c r="S109" s="415" t="s">
        <v>260</v>
      </c>
      <c r="T109" s="430" t="s">
        <v>260</v>
      </c>
      <c r="U109" s="430"/>
      <c r="V109" s="430" t="s">
        <v>260</v>
      </c>
      <c r="W109" s="493"/>
    </row>
    <row r="110" spans="1:23" ht="12.75">
      <c r="A110" s="434"/>
      <c r="B110" s="435"/>
      <c r="C110" s="413"/>
      <c r="D110" s="413" t="s">
        <v>299</v>
      </c>
      <c r="E110" s="429" t="s">
        <v>505</v>
      </c>
      <c r="F110" s="429"/>
      <c r="G110" s="430" t="s">
        <v>971</v>
      </c>
      <c r="H110" s="430"/>
      <c r="I110" s="415" t="s">
        <v>971</v>
      </c>
      <c r="J110" s="415" t="s">
        <v>971</v>
      </c>
      <c r="K110" s="415" t="s">
        <v>260</v>
      </c>
      <c r="L110" s="415" t="s">
        <v>971</v>
      </c>
      <c r="M110" s="415" t="s">
        <v>260</v>
      </c>
      <c r="N110" s="415" t="s">
        <v>260</v>
      </c>
      <c r="O110" s="415" t="s">
        <v>260</v>
      </c>
      <c r="P110" s="415" t="s">
        <v>260</v>
      </c>
      <c r="Q110" s="415" t="s">
        <v>260</v>
      </c>
      <c r="R110" s="415" t="s">
        <v>260</v>
      </c>
      <c r="S110" s="415" t="s">
        <v>260</v>
      </c>
      <c r="T110" s="430" t="s">
        <v>260</v>
      </c>
      <c r="U110" s="430"/>
      <c r="V110" s="430" t="s">
        <v>260</v>
      </c>
      <c r="W110" s="493"/>
    </row>
    <row r="111" spans="1:23" ht="12.75">
      <c r="A111" s="434"/>
      <c r="B111" s="435"/>
      <c r="C111" s="413"/>
      <c r="D111" s="413" t="s">
        <v>425</v>
      </c>
      <c r="E111" s="429" t="s">
        <v>269</v>
      </c>
      <c r="F111" s="429"/>
      <c r="G111" s="430" t="s">
        <v>965</v>
      </c>
      <c r="H111" s="430"/>
      <c r="I111" s="415" t="s">
        <v>260</v>
      </c>
      <c r="J111" s="415" t="s">
        <v>260</v>
      </c>
      <c r="K111" s="415" t="s">
        <v>260</v>
      </c>
      <c r="L111" s="415" t="s">
        <v>260</v>
      </c>
      <c r="M111" s="415" t="s">
        <v>260</v>
      </c>
      <c r="N111" s="415" t="s">
        <v>260</v>
      </c>
      <c r="O111" s="415" t="s">
        <v>260</v>
      </c>
      <c r="P111" s="415" t="s">
        <v>260</v>
      </c>
      <c r="Q111" s="415" t="s">
        <v>260</v>
      </c>
      <c r="R111" s="415" t="s">
        <v>965</v>
      </c>
      <c r="S111" s="415" t="s">
        <v>965</v>
      </c>
      <c r="T111" s="430" t="s">
        <v>260</v>
      </c>
      <c r="U111" s="430"/>
      <c r="V111" s="430" t="s">
        <v>260</v>
      </c>
      <c r="W111" s="493"/>
    </row>
    <row r="112" spans="1:23" ht="12.75">
      <c r="A112" s="434"/>
      <c r="B112" s="435"/>
      <c r="C112" s="413" t="s">
        <v>537</v>
      </c>
      <c r="D112" s="413"/>
      <c r="E112" s="429" t="s">
        <v>97</v>
      </c>
      <c r="F112" s="429"/>
      <c r="G112" s="430" t="s">
        <v>263</v>
      </c>
      <c r="H112" s="430"/>
      <c r="I112" s="415" t="s">
        <v>263</v>
      </c>
      <c r="J112" s="415" t="s">
        <v>263</v>
      </c>
      <c r="K112" s="415" t="s">
        <v>260</v>
      </c>
      <c r="L112" s="415" t="s">
        <v>263</v>
      </c>
      <c r="M112" s="415" t="s">
        <v>260</v>
      </c>
      <c r="N112" s="415" t="s">
        <v>260</v>
      </c>
      <c r="O112" s="415" t="s">
        <v>260</v>
      </c>
      <c r="P112" s="415" t="s">
        <v>260</v>
      </c>
      <c r="Q112" s="415" t="s">
        <v>260</v>
      </c>
      <c r="R112" s="415" t="s">
        <v>260</v>
      </c>
      <c r="S112" s="415" t="s">
        <v>260</v>
      </c>
      <c r="T112" s="430" t="s">
        <v>260</v>
      </c>
      <c r="U112" s="430"/>
      <c r="V112" s="430" t="s">
        <v>260</v>
      </c>
      <c r="W112" s="493"/>
    </row>
    <row r="113" spans="1:23" ht="12.75">
      <c r="A113" s="434"/>
      <c r="B113" s="435"/>
      <c r="C113" s="413"/>
      <c r="D113" s="413" t="s">
        <v>596</v>
      </c>
      <c r="E113" s="429" t="s">
        <v>75</v>
      </c>
      <c r="F113" s="429"/>
      <c r="G113" s="430" t="s">
        <v>263</v>
      </c>
      <c r="H113" s="430"/>
      <c r="I113" s="415" t="s">
        <v>263</v>
      </c>
      <c r="J113" s="415" t="s">
        <v>263</v>
      </c>
      <c r="K113" s="415" t="s">
        <v>260</v>
      </c>
      <c r="L113" s="415" t="s">
        <v>263</v>
      </c>
      <c r="M113" s="415" t="s">
        <v>260</v>
      </c>
      <c r="N113" s="415" t="s">
        <v>260</v>
      </c>
      <c r="O113" s="415" t="s">
        <v>260</v>
      </c>
      <c r="P113" s="415" t="s">
        <v>260</v>
      </c>
      <c r="Q113" s="415" t="s">
        <v>260</v>
      </c>
      <c r="R113" s="415" t="s">
        <v>260</v>
      </c>
      <c r="S113" s="415" t="s">
        <v>260</v>
      </c>
      <c r="T113" s="430" t="s">
        <v>260</v>
      </c>
      <c r="U113" s="430"/>
      <c r="V113" s="430" t="s">
        <v>260</v>
      </c>
      <c r="W113" s="493"/>
    </row>
    <row r="114" spans="1:23" ht="12.75">
      <c r="A114" s="494" t="s">
        <v>330</v>
      </c>
      <c r="B114" s="495"/>
      <c r="C114" s="412"/>
      <c r="D114" s="412"/>
      <c r="E114" s="496" t="s">
        <v>331</v>
      </c>
      <c r="F114" s="496"/>
      <c r="G114" s="497" t="s">
        <v>839</v>
      </c>
      <c r="H114" s="497"/>
      <c r="I114" s="414" t="s">
        <v>839</v>
      </c>
      <c r="J114" s="414" t="s">
        <v>260</v>
      </c>
      <c r="K114" s="414" t="s">
        <v>260</v>
      </c>
      <c r="L114" s="414" t="s">
        <v>260</v>
      </c>
      <c r="M114" s="414" t="s">
        <v>260</v>
      </c>
      <c r="N114" s="414" t="s">
        <v>260</v>
      </c>
      <c r="O114" s="414" t="s">
        <v>260</v>
      </c>
      <c r="P114" s="414" t="s">
        <v>260</v>
      </c>
      <c r="Q114" s="414" t="s">
        <v>839</v>
      </c>
      <c r="R114" s="414" t="s">
        <v>260</v>
      </c>
      <c r="S114" s="414" t="s">
        <v>260</v>
      </c>
      <c r="T114" s="497" t="s">
        <v>260</v>
      </c>
      <c r="U114" s="497"/>
      <c r="V114" s="497" t="s">
        <v>260</v>
      </c>
      <c r="W114" s="498"/>
    </row>
    <row r="115" spans="1:23" ht="12.75">
      <c r="A115" s="434"/>
      <c r="B115" s="435"/>
      <c r="C115" s="413" t="s">
        <v>332</v>
      </c>
      <c r="D115" s="413"/>
      <c r="E115" s="429" t="s">
        <v>333</v>
      </c>
      <c r="F115" s="429"/>
      <c r="G115" s="430" t="s">
        <v>839</v>
      </c>
      <c r="H115" s="430"/>
      <c r="I115" s="415" t="s">
        <v>839</v>
      </c>
      <c r="J115" s="415" t="s">
        <v>260</v>
      </c>
      <c r="K115" s="415" t="s">
        <v>260</v>
      </c>
      <c r="L115" s="415" t="s">
        <v>260</v>
      </c>
      <c r="M115" s="415" t="s">
        <v>260</v>
      </c>
      <c r="N115" s="415" t="s">
        <v>260</v>
      </c>
      <c r="O115" s="415" t="s">
        <v>260</v>
      </c>
      <c r="P115" s="415" t="s">
        <v>260</v>
      </c>
      <c r="Q115" s="415" t="s">
        <v>839</v>
      </c>
      <c r="R115" s="415" t="s">
        <v>260</v>
      </c>
      <c r="S115" s="415" t="s">
        <v>260</v>
      </c>
      <c r="T115" s="430" t="s">
        <v>260</v>
      </c>
      <c r="U115" s="430"/>
      <c r="V115" s="430" t="s">
        <v>260</v>
      </c>
      <c r="W115" s="493"/>
    </row>
    <row r="116" spans="1:23" ht="12.75">
      <c r="A116" s="434"/>
      <c r="B116" s="435"/>
      <c r="C116" s="413"/>
      <c r="D116" s="413" t="s">
        <v>334</v>
      </c>
      <c r="E116" s="429" t="s">
        <v>335</v>
      </c>
      <c r="F116" s="429"/>
      <c r="G116" s="430" t="s">
        <v>839</v>
      </c>
      <c r="H116" s="430"/>
      <c r="I116" s="415" t="s">
        <v>839</v>
      </c>
      <c r="J116" s="415" t="s">
        <v>260</v>
      </c>
      <c r="K116" s="415" t="s">
        <v>260</v>
      </c>
      <c r="L116" s="415" t="s">
        <v>260</v>
      </c>
      <c r="M116" s="415" t="s">
        <v>260</v>
      </c>
      <c r="N116" s="415" t="s">
        <v>260</v>
      </c>
      <c r="O116" s="415" t="s">
        <v>260</v>
      </c>
      <c r="P116" s="415" t="s">
        <v>260</v>
      </c>
      <c r="Q116" s="415" t="s">
        <v>839</v>
      </c>
      <c r="R116" s="415" t="s">
        <v>260</v>
      </c>
      <c r="S116" s="415" t="s">
        <v>260</v>
      </c>
      <c r="T116" s="430" t="s">
        <v>260</v>
      </c>
      <c r="U116" s="430"/>
      <c r="V116" s="430" t="s">
        <v>260</v>
      </c>
      <c r="W116" s="493"/>
    </row>
    <row r="117" spans="1:23" ht="12.75">
      <c r="A117" s="494" t="s">
        <v>557</v>
      </c>
      <c r="B117" s="495"/>
      <c r="C117" s="412"/>
      <c r="D117" s="412"/>
      <c r="E117" s="496" t="s">
        <v>138</v>
      </c>
      <c r="F117" s="496"/>
      <c r="G117" s="497" t="s">
        <v>972</v>
      </c>
      <c r="H117" s="497"/>
      <c r="I117" s="414" t="s">
        <v>972</v>
      </c>
      <c r="J117" s="414" t="s">
        <v>972</v>
      </c>
      <c r="K117" s="414" t="s">
        <v>260</v>
      </c>
      <c r="L117" s="414" t="s">
        <v>972</v>
      </c>
      <c r="M117" s="414" t="s">
        <v>260</v>
      </c>
      <c r="N117" s="414" t="s">
        <v>260</v>
      </c>
      <c r="O117" s="414" t="s">
        <v>260</v>
      </c>
      <c r="P117" s="414" t="s">
        <v>260</v>
      </c>
      <c r="Q117" s="414" t="s">
        <v>260</v>
      </c>
      <c r="R117" s="414" t="s">
        <v>260</v>
      </c>
      <c r="S117" s="414" t="s">
        <v>260</v>
      </c>
      <c r="T117" s="497" t="s">
        <v>260</v>
      </c>
      <c r="U117" s="497"/>
      <c r="V117" s="497" t="s">
        <v>260</v>
      </c>
      <c r="W117" s="498"/>
    </row>
    <row r="118" spans="1:23" ht="12.75">
      <c r="A118" s="434"/>
      <c r="B118" s="435"/>
      <c r="C118" s="413" t="s">
        <v>561</v>
      </c>
      <c r="D118" s="413"/>
      <c r="E118" s="429" t="s">
        <v>600</v>
      </c>
      <c r="F118" s="429"/>
      <c r="G118" s="430" t="s">
        <v>265</v>
      </c>
      <c r="H118" s="430"/>
      <c r="I118" s="415" t="s">
        <v>265</v>
      </c>
      <c r="J118" s="415" t="s">
        <v>265</v>
      </c>
      <c r="K118" s="415" t="s">
        <v>260</v>
      </c>
      <c r="L118" s="415" t="s">
        <v>265</v>
      </c>
      <c r="M118" s="415" t="s">
        <v>260</v>
      </c>
      <c r="N118" s="415" t="s">
        <v>260</v>
      </c>
      <c r="O118" s="415" t="s">
        <v>260</v>
      </c>
      <c r="P118" s="415" t="s">
        <v>260</v>
      </c>
      <c r="Q118" s="415" t="s">
        <v>260</v>
      </c>
      <c r="R118" s="415" t="s">
        <v>260</v>
      </c>
      <c r="S118" s="415" t="s">
        <v>260</v>
      </c>
      <c r="T118" s="430" t="s">
        <v>260</v>
      </c>
      <c r="U118" s="430"/>
      <c r="V118" s="430" t="s">
        <v>260</v>
      </c>
      <c r="W118" s="493"/>
    </row>
    <row r="119" spans="1:23" ht="12.75">
      <c r="A119" s="434"/>
      <c r="B119" s="435"/>
      <c r="C119" s="413"/>
      <c r="D119" s="413" t="s">
        <v>336</v>
      </c>
      <c r="E119" s="429" t="s">
        <v>337</v>
      </c>
      <c r="F119" s="429"/>
      <c r="G119" s="430" t="s">
        <v>265</v>
      </c>
      <c r="H119" s="430"/>
      <c r="I119" s="415" t="s">
        <v>265</v>
      </c>
      <c r="J119" s="415" t="s">
        <v>265</v>
      </c>
      <c r="K119" s="415" t="s">
        <v>260</v>
      </c>
      <c r="L119" s="415" t="s">
        <v>265</v>
      </c>
      <c r="M119" s="415" t="s">
        <v>260</v>
      </c>
      <c r="N119" s="415" t="s">
        <v>260</v>
      </c>
      <c r="O119" s="415" t="s">
        <v>260</v>
      </c>
      <c r="P119" s="415" t="s">
        <v>260</v>
      </c>
      <c r="Q119" s="415" t="s">
        <v>260</v>
      </c>
      <c r="R119" s="415" t="s">
        <v>260</v>
      </c>
      <c r="S119" s="415" t="s">
        <v>260</v>
      </c>
      <c r="T119" s="430" t="s">
        <v>260</v>
      </c>
      <c r="U119" s="430"/>
      <c r="V119" s="430" t="s">
        <v>260</v>
      </c>
      <c r="W119" s="493"/>
    </row>
    <row r="120" spans="1:23" ht="12.75">
      <c r="A120" s="434"/>
      <c r="B120" s="435"/>
      <c r="C120" s="413" t="s">
        <v>338</v>
      </c>
      <c r="D120" s="413"/>
      <c r="E120" s="429" t="s">
        <v>339</v>
      </c>
      <c r="F120" s="429"/>
      <c r="G120" s="430" t="s">
        <v>973</v>
      </c>
      <c r="H120" s="430"/>
      <c r="I120" s="415" t="s">
        <v>973</v>
      </c>
      <c r="J120" s="415" t="s">
        <v>973</v>
      </c>
      <c r="K120" s="415" t="s">
        <v>260</v>
      </c>
      <c r="L120" s="415" t="s">
        <v>973</v>
      </c>
      <c r="M120" s="415" t="s">
        <v>260</v>
      </c>
      <c r="N120" s="415" t="s">
        <v>260</v>
      </c>
      <c r="O120" s="415" t="s">
        <v>260</v>
      </c>
      <c r="P120" s="415" t="s">
        <v>260</v>
      </c>
      <c r="Q120" s="415" t="s">
        <v>260</v>
      </c>
      <c r="R120" s="415" t="s">
        <v>260</v>
      </c>
      <c r="S120" s="415" t="s">
        <v>260</v>
      </c>
      <c r="T120" s="430" t="s">
        <v>260</v>
      </c>
      <c r="U120" s="430"/>
      <c r="V120" s="430" t="s">
        <v>260</v>
      </c>
      <c r="W120" s="493"/>
    </row>
    <row r="121" spans="1:23" ht="12.75">
      <c r="A121" s="434"/>
      <c r="B121" s="435"/>
      <c r="C121" s="413"/>
      <c r="D121" s="413" t="s">
        <v>340</v>
      </c>
      <c r="E121" s="429" t="s">
        <v>341</v>
      </c>
      <c r="F121" s="429"/>
      <c r="G121" s="430" t="s">
        <v>973</v>
      </c>
      <c r="H121" s="430"/>
      <c r="I121" s="415" t="s">
        <v>973</v>
      </c>
      <c r="J121" s="415" t="s">
        <v>973</v>
      </c>
      <c r="K121" s="415" t="s">
        <v>260</v>
      </c>
      <c r="L121" s="415" t="s">
        <v>973</v>
      </c>
      <c r="M121" s="415" t="s">
        <v>260</v>
      </c>
      <c r="N121" s="415" t="s">
        <v>260</v>
      </c>
      <c r="O121" s="415" t="s">
        <v>260</v>
      </c>
      <c r="P121" s="415" t="s">
        <v>260</v>
      </c>
      <c r="Q121" s="415" t="s">
        <v>260</v>
      </c>
      <c r="R121" s="415" t="s">
        <v>260</v>
      </c>
      <c r="S121" s="415" t="s">
        <v>260</v>
      </c>
      <c r="T121" s="430" t="s">
        <v>260</v>
      </c>
      <c r="U121" s="430"/>
      <c r="V121" s="430" t="s">
        <v>260</v>
      </c>
      <c r="W121" s="493"/>
    </row>
    <row r="122" spans="1:23" ht="12.75">
      <c r="A122" s="494" t="s">
        <v>436</v>
      </c>
      <c r="B122" s="495"/>
      <c r="C122" s="412"/>
      <c r="D122" s="412"/>
      <c r="E122" s="496" t="s">
        <v>74</v>
      </c>
      <c r="F122" s="496"/>
      <c r="G122" s="497" t="s">
        <v>840</v>
      </c>
      <c r="H122" s="497"/>
      <c r="I122" s="414" t="s">
        <v>840</v>
      </c>
      <c r="J122" s="414" t="s">
        <v>841</v>
      </c>
      <c r="K122" s="414" t="s">
        <v>842</v>
      </c>
      <c r="L122" s="414" t="s">
        <v>843</v>
      </c>
      <c r="M122" s="414" t="s">
        <v>844</v>
      </c>
      <c r="N122" s="414" t="s">
        <v>845</v>
      </c>
      <c r="O122" s="414" t="s">
        <v>260</v>
      </c>
      <c r="P122" s="414" t="s">
        <v>260</v>
      </c>
      <c r="Q122" s="414" t="s">
        <v>260</v>
      </c>
      <c r="R122" s="414" t="s">
        <v>260</v>
      </c>
      <c r="S122" s="414" t="s">
        <v>260</v>
      </c>
      <c r="T122" s="497" t="s">
        <v>260</v>
      </c>
      <c r="U122" s="497"/>
      <c r="V122" s="497" t="s">
        <v>260</v>
      </c>
      <c r="W122" s="498"/>
    </row>
    <row r="123" spans="1:23" ht="12.75">
      <c r="A123" s="434"/>
      <c r="B123" s="435"/>
      <c r="C123" s="413" t="s">
        <v>437</v>
      </c>
      <c r="D123" s="413"/>
      <c r="E123" s="429" t="s">
        <v>601</v>
      </c>
      <c r="F123" s="429"/>
      <c r="G123" s="430" t="s">
        <v>846</v>
      </c>
      <c r="H123" s="430"/>
      <c r="I123" s="415" t="s">
        <v>846</v>
      </c>
      <c r="J123" s="415" t="s">
        <v>847</v>
      </c>
      <c r="K123" s="415" t="s">
        <v>848</v>
      </c>
      <c r="L123" s="415" t="s">
        <v>849</v>
      </c>
      <c r="M123" s="415" t="s">
        <v>260</v>
      </c>
      <c r="N123" s="415" t="s">
        <v>850</v>
      </c>
      <c r="O123" s="415" t="s">
        <v>260</v>
      </c>
      <c r="P123" s="415" t="s">
        <v>260</v>
      </c>
      <c r="Q123" s="415" t="s">
        <v>260</v>
      </c>
      <c r="R123" s="415" t="s">
        <v>260</v>
      </c>
      <c r="S123" s="415" t="s">
        <v>260</v>
      </c>
      <c r="T123" s="430" t="s">
        <v>260</v>
      </c>
      <c r="U123" s="430"/>
      <c r="V123" s="430" t="s">
        <v>260</v>
      </c>
      <c r="W123" s="493"/>
    </row>
    <row r="124" spans="1:23" ht="12.75">
      <c r="A124" s="434"/>
      <c r="B124" s="435"/>
      <c r="C124" s="413"/>
      <c r="D124" s="413" t="s">
        <v>280</v>
      </c>
      <c r="E124" s="429" t="s">
        <v>473</v>
      </c>
      <c r="F124" s="429"/>
      <c r="G124" s="430" t="s">
        <v>850</v>
      </c>
      <c r="H124" s="430"/>
      <c r="I124" s="415" t="s">
        <v>850</v>
      </c>
      <c r="J124" s="415" t="s">
        <v>260</v>
      </c>
      <c r="K124" s="415" t="s">
        <v>260</v>
      </c>
      <c r="L124" s="415" t="s">
        <v>260</v>
      </c>
      <c r="M124" s="415" t="s">
        <v>260</v>
      </c>
      <c r="N124" s="415" t="s">
        <v>850</v>
      </c>
      <c r="O124" s="415" t="s">
        <v>260</v>
      </c>
      <c r="P124" s="415" t="s">
        <v>260</v>
      </c>
      <c r="Q124" s="415" t="s">
        <v>260</v>
      </c>
      <c r="R124" s="415" t="s">
        <v>260</v>
      </c>
      <c r="S124" s="415" t="s">
        <v>260</v>
      </c>
      <c r="T124" s="430" t="s">
        <v>260</v>
      </c>
      <c r="U124" s="430"/>
      <c r="V124" s="430" t="s">
        <v>260</v>
      </c>
      <c r="W124" s="493"/>
    </row>
    <row r="125" spans="1:23" ht="12.75">
      <c r="A125" s="434"/>
      <c r="B125" s="435"/>
      <c r="C125" s="413"/>
      <c r="D125" s="413" t="s">
        <v>281</v>
      </c>
      <c r="E125" s="429" t="s">
        <v>475</v>
      </c>
      <c r="F125" s="429"/>
      <c r="G125" s="430" t="s">
        <v>851</v>
      </c>
      <c r="H125" s="430"/>
      <c r="I125" s="415" t="s">
        <v>851</v>
      </c>
      <c r="J125" s="415" t="s">
        <v>851</v>
      </c>
      <c r="K125" s="415" t="s">
        <v>851</v>
      </c>
      <c r="L125" s="415" t="s">
        <v>260</v>
      </c>
      <c r="M125" s="415" t="s">
        <v>260</v>
      </c>
      <c r="N125" s="415" t="s">
        <v>260</v>
      </c>
      <c r="O125" s="415" t="s">
        <v>260</v>
      </c>
      <c r="P125" s="415" t="s">
        <v>260</v>
      </c>
      <c r="Q125" s="415" t="s">
        <v>260</v>
      </c>
      <c r="R125" s="415" t="s">
        <v>260</v>
      </c>
      <c r="S125" s="415" t="s">
        <v>260</v>
      </c>
      <c r="T125" s="430" t="s">
        <v>260</v>
      </c>
      <c r="U125" s="430"/>
      <c r="V125" s="430" t="s">
        <v>260</v>
      </c>
      <c r="W125" s="493"/>
    </row>
    <row r="126" spans="1:23" ht="12.75">
      <c r="A126" s="434"/>
      <c r="B126" s="435"/>
      <c r="C126" s="413"/>
      <c r="D126" s="413" t="s">
        <v>306</v>
      </c>
      <c r="E126" s="429" t="s">
        <v>477</v>
      </c>
      <c r="F126" s="429"/>
      <c r="G126" s="430" t="s">
        <v>852</v>
      </c>
      <c r="H126" s="430"/>
      <c r="I126" s="415" t="s">
        <v>852</v>
      </c>
      <c r="J126" s="415" t="s">
        <v>852</v>
      </c>
      <c r="K126" s="415" t="s">
        <v>852</v>
      </c>
      <c r="L126" s="415" t="s">
        <v>260</v>
      </c>
      <c r="M126" s="415" t="s">
        <v>260</v>
      </c>
      <c r="N126" s="415" t="s">
        <v>260</v>
      </c>
      <c r="O126" s="415" t="s">
        <v>260</v>
      </c>
      <c r="P126" s="415" t="s">
        <v>260</v>
      </c>
      <c r="Q126" s="415" t="s">
        <v>260</v>
      </c>
      <c r="R126" s="415" t="s">
        <v>260</v>
      </c>
      <c r="S126" s="415" t="s">
        <v>260</v>
      </c>
      <c r="T126" s="430" t="s">
        <v>260</v>
      </c>
      <c r="U126" s="430"/>
      <c r="V126" s="430" t="s">
        <v>260</v>
      </c>
      <c r="W126" s="493"/>
    </row>
    <row r="127" spans="1:23" ht="12.75">
      <c r="A127" s="434"/>
      <c r="B127" s="435"/>
      <c r="C127" s="413"/>
      <c r="D127" s="413" t="s">
        <v>282</v>
      </c>
      <c r="E127" s="429" t="s">
        <v>479</v>
      </c>
      <c r="F127" s="429"/>
      <c r="G127" s="430" t="s">
        <v>853</v>
      </c>
      <c r="H127" s="430"/>
      <c r="I127" s="415" t="s">
        <v>853</v>
      </c>
      <c r="J127" s="415" t="s">
        <v>853</v>
      </c>
      <c r="K127" s="415" t="s">
        <v>853</v>
      </c>
      <c r="L127" s="415" t="s">
        <v>260</v>
      </c>
      <c r="M127" s="415" t="s">
        <v>260</v>
      </c>
      <c r="N127" s="415" t="s">
        <v>260</v>
      </c>
      <c r="O127" s="415" t="s">
        <v>260</v>
      </c>
      <c r="P127" s="415" t="s">
        <v>260</v>
      </c>
      <c r="Q127" s="415" t="s">
        <v>260</v>
      </c>
      <c r="R127" s="415" t="s">
        <v>260</v>
      </c>
      <c r="S127" s="415" t="s">
        <v>260</v>
      </c>
      <c r="T127" s="430" t="s">
        <v>260</v>
      </c>
      <c r="U127" s="430"/>
      <c r="V127" s="430" t="s">
        <v>260</v>
      </c>
      <c r="W127" s="493"/>
    </row>
    <row r="128" spans="1:23" ht="12.75">
      <c r="A128" s="434"/>
      <c r="B128" s="435"/>
      <c r="C128" s="413"/>
      <c r="D128" s="413" t="s">
        <v>283</v>
      </c>
      <c r="E128" s="429" t="s">
        <v>481</v>
      </c>
      <c r="F128" s="429"/>
      <c r="G128" s="430" t="s">
        <v>854</v>
      </c>
      <c r="H128" s="430"/>
      <c r="I128" s="415" t="s">
        <v>854</v>
      </c>
      <c r="J128" s="415" t="s">
        <v>854</v>
      </c>
      <c r="K128" s="415" t="s">
        <v>854</v>
      </c>
      <c r="L128" s="415" t="s">
        <v>260</v>
      </c>
      <c r="M128" s="415" t="s">
        <v>260</v>
      </c>
      <c r="N128" s="415" t="s">
        <v>260</v>
      </c>
      <c r="O128" s="415" t="s">
        <v>260</v>
      </c>
      <c r="P128" s="415" t="s">
        <v>260</v>
      </c>
      <c r="Q128" s="415" t="s">
        <v>260</v>
      </c>
      <c r="R128" s="415" t="s">
        <v>260</v>
      </c>
      <c r="S128" s="415" t="s">
        <v>260</v>
      </c>
      <c r="T128" s="430" t="s">
        <v>260</v>
      </c>
      <c r="U128" s="430"/>
      <c r="V128" s="430" t="s">
        <v>260</v>
      </c>
      <c r="W128" s="493"/>
    </row>
    <row r="129" spans="1:23" ht="12.75">
      <c r="A129" s="434"/>
      <c r="B129" s="435"/>
      <c r="C129" s="413"/>
      <c r="D129" s="413" t="s">
        <v>294</v>
      </c>
      <c r="E129" s="429" t="s">
        <v>483</v>
      </c>
      <c r="F129" s="429"/>
      <c r="G129" s="430" t="s">
        <v>855</v>
      </c>
      <c r="H129" s="430"/>
      <c r="I129" s="415" t="s">
        <v>855</v>
      </c>
      <c r="J129" s="415" t="s">
        <v>855</v>
      </c>
      <c r="K129" s="415" t="s">
        <v>855</v>
      </c>
      <c r="L129" s="415" t="s">
        <v>260</v>
      </c>
      <c r="M129" s="415" t="s">
        <v>260</v>
      </c>
      <c r="N129" s="415" t="s">
        <v>260</v>
      </c>
      <c r="O129" s="415" t="s">
        <v>260</v>
      </c>
      <c r="P129" s="415" t="s">
        <v>260</v>
      </c>
      <c r="Q129" s="415" t="s">
        <v>260</v>
      </c>
      <c r="R129" s="415" t="s">
        <v>260</v>
      </c>
      <c r="S129" s="415" t="s">
        <v>260</v>
      </c>
      <c r="T129" s="430" t="s">
        <v>260</v>
      </c>
      <c r="U129" s="430"/>
      <c r="V129" s="430" t="s">
        <v>260</v>
      </c>
      <c r="W129" s="493"/>
    </row>
    <row r="130" spans="1:23" ht="12.75">
      <c r="A130" s="434"/>
      <c r="B130" s="435"/>
      <c r="C130" s="413"/>
      <c r="D130" s="413" t="s">
        <v>596</v>
      </c>
      <c r="E130" s="429" t="s">
        <v>75</v>
      </c>
      <c r="F130" s="429"/>
      <c r="G130" s="430" t="s">
        <v>856</v>
      </c>
      <c r="H130" s="430"/>
      <c r="I130" s="415" t="s">
        <v>856</v>
      </c>
      <c r="J130" s="415" t="s">
        <v>856</v>
      </c>
      <c r="K130" s="415" t="s">
        <v>260</v>
      </c>
      <c r="L130" s="415" t="s">
        <v>856</v>
      </c>
      <c r="M130" s="415" t="s">
        <v>260</v>
      </c>
      <c r="N130" s="415" t="s">
        <v>260</v>
      </c>
      <c r="O130" s="415" t="s">
        <v>260</v>
      </c>
      <c r="P130" s="415" t="s">
        <v>260</v>
      </c>
      <c r="Q130" s="415" t="s">
        <v>260</v>
      </c>
      <c r="R130" s="415" t="s">
        <v>260</v>
      </c>
      <c r="S130" s="415" t="s">
        <v>260</v>
      </c>
      <c r="T130" s="430" t="s">
        <v>260</v>
      </c>
      <c r="U130" s="430"/>
      <c r="V130" s="430" t="s">
        <v>260</v>
      </c>
      <c r="W130" s="493"/>
    </row>
    <row r="131" spans="1:23" ht="12.75">
      <c r="A131" s="434"/>
      <c r="B131" s="435"/>
      <c r="C131" s="413"/>
      <c r="D131" s="413" t="s">
        <v>342</v>
      </c>
      <c r="E131" s="429" t="s">
        <v>343</v>
      </c>
      <c r="F131" s="429"/>
      <c r="G131" s="430" t="s">
        <v>857</v>
      </c>
      <c r="H131" s="430"/>
      <c r="I131" s="415" t="s">
        <v>857</v>
      </c>
      <c r="J131" s="415" t="s">
        <v>857</v>
      </c>
      <c r="K131" s="415" t="s">
        <v>260</v>
      </c>
      <c r="L131" s="415" t="s">
        <v>857</v>
      </c>
      <c r="M131" s="415" t="s">
        <v>260</v>
      </c>
      <c r="N131" s="415" t="s">
        <v>260</v>
      </c>
      <c r="O131" s="415" t="s">
        <v>260</v>
      </c>
      <c r="P131" s="415" t="s">
        <v>260</v>
      </c>
      <c r="Q131" s="415" t="s">
        <v>260</v>
      </c>
      <c r="R131" s="415" t="s">
        <v>260</v>
      </c>
      <c r="S131" s="415" t="s">
        <v>260</v>
      </c>
      <c r="T131" s="430" t="s">
        <v>260</v>
      </c>
      <c r="U131" s="430"/>
      <c r="V131" s="430" t="s">
        <v>260</v>
      </c>
      <c r="W131" s="493"/>
    </row>
    <row r="132" spans="1:23" ht="12.75">
      <c r="A132" s="434"/>
      <c r="B132" s="435"/>
      <c r="C132" s="413"/>
      <c r="D132" s="413" t="s">
        <v>598</v>
      </c>
      <c r="E132" s="429" t="s">
        <v>487</v>
      </c>
      <c r="F132" s="429"/>
      <c r="G132" s="430" t="s">
        <v>858</v>
      </c>
      <c r="H132" s="430"/>
      <c r="I132" s="415" t="s">
        <v>858</v>
      </c>
      <c r="J132" s="415" t="s">
        <v>858</v>
      </c>
      <c r="K132" s="415" t="s">
        <v>260</v>
      </c>
      <c r="L132" s="415" t="s">
        <v>858</v>
      </c>
      <c r="M132" s="415" t="s">
        <v>260</v>
      </c>
      <c r="N132" s="415" t="s">
        <v>260</v>
      </c>
      <c r="O132" s="415" t="s">
        <v>260</v>
      </c>
      <c r="P132" s="415" t="s">
        <v>260</v>
      </c>
      <c r="Q132" s="415" t="s">
        <v>260</v>
      </c>
      <c r="R132" s="415" t="s">
        <v>260</v>
      </c>
      <c r="S132" s="415" t="s">
        <v>260</v>
      </c>
      <c r="T132" s="430" t="s">
        <v>260</v>
      </c>
      <c r="U132" s="430"/>
      <c r="V132" s="430" t="s">
        <v>260</v>
      </c>
      <c r="W132" s="493"/>
    </row>
    <row r="133" spans="1:23" ht="12.75">
      <c r="A133" s="434"/>
      <c r="B133" s="435"/>
      <c r="C133" s="413"/>
      <c r="D133" s="413" t="s">
        <v>599</v>
      </c>
      <c r="E133" s="429" t="s">
        <v>266</v>
      </c>
      <c r="F133" s="429"/>
      <c r="G133" s="430" t="s">
        <v>101</v>
      </c>
      <c r="H133" s="430"/>
      <c r="I133" s="415" t="s">
        <v>101</v>
      </c>
      <c r="J133" s="415" t="s">
        <v>101</v>
      </c>
      <c r="K133" s="415" t="s">
        <v>260</v>
      </c>
      <c r="L133" s="415" t="s">
        <v>101</v>
      </c>
      <c r="M133" s="415" t="s">
        <v>260</v>
      </c>
      <c r="N133" s="415" t="s">
        <v>260</v>
      </c>
      <c r="O133" s="415" t="s">
        <v>260</v>
      </c>
      <c r="P133" s="415" t="s">
        <v>260</v>
      </c>
      <c r="Q133" s="415" t="s">
        <v>260</v>
      </c>
      <c r="R133" s="415" t="s">
        <v>260</v>
      </c>
      <c r="S133" s="415" t="s">
        <v>260</v>
      </c>
      <c r="T133" s="430" t="s">
        <v>260</v>
      </c>
      <c r="U133" s="430"/>
      <c r="V133" s="430" t="s">
        <v>260</v>
      </c>
      <c r="W133" s="493"/>
    </row>
    <row r="134" spans="1:23" ht="12.75">
      <c r="A134" s="434"/>
      <c r="B134" s="435"/>
      <c r="C134" s="413"/>
      <c r="D134" s="413" t="s">
        <v>284</v>
      </c>
      <c r="E134" s="429" t="s">
        <v>491</v>
      </c>
      <c r="F134" s="429"/>
      <c r="G134" s="430" t="s">
        <v>859</v>
      </c>
      <c r="H134" s="430"/>
      <c r="I134" s="415" t="s">
        <v>859</v>
      </c>
      <c r="J134" s="415" t="s">
        <v>859</v>
      </c>
      <c r="K134" s="415" t="s">
        <v>260</v>
      </c>
      <c r="L134" s="415" t="s">
        <v>859</v>
      </c>
      <c r="M134" s="415" t="s">
        <v>260</v>
      </c>
      <c r="N134" s="415" t="s">
        <v>260</v>
      </c>
      <c r="O134" s="415" t="s">
        <v>260</v>
      </c>
      <c r="P134" s="415" t="s">
        <v>260</v>
      </c>
      <c r="Q134" s="415" t="s">
        <v>260</v>
      </c>
      <c r="R134" s="415" t="s">
        <v>260</v>
      </c>
      <c r="S134" s="415" t="s">
        <v>260</v>
      </c>
      <c r="T134" s="430" t="s">
        <v>260</v>
      </c>
      <c r="U134" s="430"/>
      <c r="V134" s="430" t="s">
        <v>260</v>
      </c>
      <c r="W134" s="493"/>
    </row>
    <row r="135" spans="1:23" ht="12.75">
      <c r="A135" s="434"/>
      <c r="B135" s="435"/>
      <c r="C135" s="413"/>
      <c r="D135" s="413" t="s">
        <v>597</v>
      </c>
      <c r="E135" s="429" t="s">
        <v>493</v>
      </c>
      <c r="F135" s="429"/>
      <c r="G135" s="430" t="s">
        <v>860</v>
      </c>
      <c r="H135" s="430"/>
      <c r="I135" s="415" t="s">
        <v>860</v>
      </c>
      <c r="J135" s="415" t="s">
        <v>860</v>
      </c>
      <c r="K135" s="415" t="s">
        <v>260</v>
      </c>
      <c r="L135" s="415" t="s">
        <v>860</v>
      </c>
      <c r="M135" s="415" t="s">
        <v>260</v>
      </c>
      <c r="N135" s="415" t="s">
        <v>260</v>
      </c>
      <c r="O135" s="415" t="s">
        <v>260</v>
      </c>
      <c r="P135" s="415" t="s">
        <v>260</v>
      </c>
      <c r="Q135" s="415" t="s">
        <v>260</v>
      </c>
      <c r="R135" s="415" t="s">
        <v>260</v>
      </c>
      <c r="S135" s="415" t="s">
        <v>260</v>
      </c>
      <c r="T135" s="430" t="s">
        <v>260</v>
      </c>
      <c r="U135" s="430"/>
      <c r="V135" s="430" t="s">
        <v>260</v>
      </c>
      <c r="W135" s="493"/>
    </row>
    <row r="136" spans="1:23" ht="12.75">
      <c r="A136" s="434"/>
      <c r="B136" s="435"/>
      <c r="C136" s="413"/>
      <c r="D136" s="413" t="s">
        <v>309</v>
      </c>
      <c r="E136" s="429" t="s">
        <v>495</v>
      </c>
      <c r="F136" s="429"/>
      <c r="G136" s="430" t="s">
        <v>370</v>
      </c>
      <c r="H136" s="430"/>
      <c r="I136" s="415" t="s">
        <v>370</v>
      </c>
      <c r="J136" s="415" t="s">
        <v>370</v>
      </c>
      <c r="K136" s="415" t="s">
        <v>260</v>
      </c>
      <c r="L136" s="415" t="s">
        <v>370</v>
      </c>
      <c r="M136" s="415" t="s">
        <v>260</v>
      </c>
      <c r="N136" s="415" t="s">
        <v>260</v>
      </c>
      <c r="O136" s="415" t="s">
        <v>260</v>
      </c>
      <c r="P136" s="415" t="s">
        <v>260</v>
      </c>
      <c r="Q136" s="415" t="s">
        <v>260</v>
      </c>
      <c r="R136" s="415" t="s">
        <v>260</v>
      </c>
      <c r="S136" s="415" t="s">
        <v>260</v>
      </c>
      <c r="T136" s="430" t="s">
        <v>260</v>
      </c>
      <c r="U136" s="430"/>
      <c r="V136" s="430" t="s">
        <v>260</v>
      </c>
      <c r="W136" s="493"/>
    </row>
    <row r="137" spans="1:23" ht="12.75">
      <c r="A137" s="434"/>
      <c r="B137" s="435"/>
      <c r="C137" s="413"/>
      <c r="D137" s="413" t="s">
        <v>310</v>
      </c>
      <c r="E137" s="429" t="s">
        <v>103</v>
      </c>
      <c r="F137" s="429"/>
      <c r="G137" s="430" t="s">
        <v>861</v>
      </c>
      <c r="H137" s="430"/>
      <c r="I137" s="415" t="s">
        <v>861</v>
      </c>
      <c r="J137" s="415" t="s">
        <v>861</v>
      </c>
      <c r="K137" s="415" t="s">
        <v>260</v>
      </c>
      <c r="L137" s="415" t="s">
        <v>861</v>
      </c>
      <c r="M137" s="415" t="s">
        <v>260</v>
      </c>
      <c r="N137" s="415" t="s">
        <v>260</v>
      </c>
      <c r="O137" s="415" t="s">
        <v>260</v>
      </c>
      <c r="P137" s="415" t="s">
        <v>260</v>
      </c>
      <c r="Q137" s="415" t="s">
        <v>260</v>
      </c>
      <c r="R137" s="415" t="s">
        <v>260</v>
      </c>
      <c r="S137" s="415" t="s">
        <v>260</v>
      </c>
      <c r="T137" s="430" t="s">
        <v>260</v>
      </c>
      <c r="U137" s="430"/>
      <c r="V137" s="430" t="s">
        <v>260</v>
      </c>
      <c r="W137" s="493"/>
    </row>
    <row r="138" spans="1:23" ht="12.75">
      <c r="A138" s="434"/>
      <c r="B138" s="435"/>
      <c r="C138" s="413"/>
      <c r="D138" s="413" t="s">
        <v>312</v>
      </c>
      <c r="E138" s="429" t="s">
        <v>104</v>
      </c>
      <c r="F138" s="429"/>
      <c r="G138" s="430" t="s">
        <v>862</v>
      </c>
      <c r="H138" s="430"/>
      <c r="I138" s="415" t="s">
        <v>862</v>
      </c>
      <c r="J138" s="415" t="s">
        <v>862</v>
      </c>
      <c r="K138" s="415" t="s">
        <v>260</v>
      </c>
      <c r="L138" s="415" t="s">
        <v>862</v>
      </c>
      <c r="M138" s="415" t="s">
        <v>260</v>
      </c>
      <c r="N138" s="415" t="s">
        <v>260</v>
      </c>
      <c r="O138" s="415" t="s">
        <v>260</v>
      </c>
      <c r="P138" s="415" t="s">
        <v>260</v>
      </c>
      <c r="Q138" s="415" t="s">
        <v>260</v>
      </c>
      <c r="R138" s="415" t="s">
        <v>260</v>
      </c>
      <c r="S138" s="415" t="s">
        <v>260</v>
      </c>
      <c r="T138" s="430" t="s">
        <v>260</v>
      </c>
      <c r="U138" s="430"/>
      <c r="V138" s="430" t="s">
        <v>260</v>
      </c>
      <c r="W138" s="493"/>
    </row>
    <row r="139" spans="1:23" ht="12.75">
      <c r="A139" s="434"/>
      <c r="B139" s="435"/>
      <c r="C139" s="413"/>
      <c r="D139" s="413" t="s">
        <v>286</v>
      </c>
      <c r="E139" s="429" t="s">
        <v>503</v>
      </c>
      <c r="F139" s="429"/>
      <c r="G139" s="430" t="s">
        <v>107</v>
      </c>
      <c r="H139" s="430"/>
      <c r="I139" s="415" t="s">
        <v>107</v>
      </c>
      <c r="J139" s="415" t="s">
        <v>107</v>
      </c>
      <c r="K139" s="415" t="s">
        <v>260</v>
      </c>
      <c r="L139" s="415" t="s">
        <v>107</v>
      </c>
      <c r="M139" s="415" t="s">
        <v>260</v>
      </c>
      <c r="N139" s="415" t="s">
        <v>260</v>
      </c>
      <c r="O139" s="415" t="s">
        <v>260</v>
      </c>
      <c r="P139" s="415" t="s">
        <v>260</v>
      </c>
      <c r="Q139" s="415" t="s">
        <v>260</v>
      </c>
      <c r="R139" s="415" t="s">
        <v>260</v>
      </c>
      <c r="S139" s="415" t="s">
        <v>260</v>
      </c>
      <c r="T139" s="430" t="s">
        <v>260</v>
      </c>
      <c r="U139" s="430"/>
      <c r="V139" s="430" t="s">
        <v>260</v>
      </c>
      <c r="W139" s="493"/>
    </row>
    <row r="140" spans="1:23" ht="12.75">
      <c r="A140" s="434"/>
      <c r="B140" s="435"/>
      <c r="C140" s="413"/>
      <c r="D140" s="413" t="s">
        <v>299</v>
      </c>
      <c r="E140" s="429" t="s">
        <v>505</v>
      </c>
      <c r="F140" s="429"/>
      <c r="G140" s="430" t="s">
        <v>863</v>
      </c>
      <c r="H140" s="430"/>
      <c r="I140" s="415" t="s">
        <v>863</v>
      </c>
      <c r="J140" s="415" t="s">
        <v>863</v>
      </c>
      <c r="K140" s="415" t="s">
        <v>260</v>
      </c>
      <c r="L140" s="415" t="s">
        <v>863</v>
      </c>
      <c r="M140" s="415" t="s">
        <v>260</v>
      </c>
      <c r="N140" s="415" t="s">
        <v>260</v>
      </c>
      <c r="O140" s="415" t="s">
        <v>260</v>
      </c>
      <c r="P140" s="415" t="s">
        <v>260</v>
      </c>
      <c r="Q140" s="415" t="s">
        <v>260</v>
      </c>
      <c r="R140" s="415" t="s">
        <v>260</v>
      </c>
      <c r="S140" s="415" t="s">
        <v>260</v>
      </c>
      <c r="T140" s="430" t="s">
        <v>260</v>
      </c>
      <c r="U140" s="430"/>
      <c r="V140" s="430" t="s">
        <v>260</v>
      </c>
      <c r="W140" s="493"/>
    </row>
    <row r="141" spans="1:23" ht="12.75">
      <c r="A141" s="434"/>
      <c r="B141" s="435"/>
      <c r="C141" s="413"/>
      <c r="D141" s="413" t="s">
        <v>288</v>
      </c>
      <c r="E141" s="429" t="s">
        <v>507</v>
      </c>
      <c r="F141" s="429"/>
      <c r="G141" s="430" t="s">
        <v>864</v>
      </c>
      <c r="H141" s="430"/>
      <c r="I141" s="415" t="s">
        <v>864</v>
      </c>
      <c r="J141" s="415" t="s">
        <v>864</v>
      </c>
      <c r="K141" s="415" t="s">
        <v>260</v>
      </c>
      <c r="L141" s="415" t="s">
        <v>864</v>
      </c>
      <c r="M141" s="415" t="s">
        <v>260</v>
      </c>
      <c r="N141" s="415" t="s">
        <v>260</v>
      </c>
      <c r="O141" s="415" t="s">
        <v>260</v>
      </c>
      <c r="P141" s="415" t="s">
        <v>260</v>
      </c>
      <c r="Q141" s="415" t="s">
        <v>260</v>
      </c>
      <c r="R141" s="415" t="s">
        <v>260</v>
      </c>
      <c r="S141" s="415" t="s">
        <v>260</v>
      </c>
      <c r="T141" s="430" t="s">
        <v>260</v>
      </c>
      <c r="U141" s="430"/>
      <c r="V141" s="430" t="s">
        <v>260</v>
      </c>
      <c r="W141" s="493"/>
    </row>
    <row r="142" spans="1:23" ht="12.75">
      <c r="A142" s="434"/>
      <c r="B142" s="435"/>
      <c r="C142" s="413" t="s">
        <v>345</v>
      </c>
      <c r="D142" s="413"/>
      <c r="E142" s="429" t="s">
        <v>346</v>
      </c>
      <c r="F142" s="429"/>
      <c r="G142" s="430" t="s">
        <v>865</v>
      </c>
      <c r="H142" s="430"/>
      <c r="I142" s="415" t="s">
        <v>865</v>
      </c>
      <c r="J142" s="415" t="s">
        <v>866</v>
      </c>
      <c r="K142" s="415" t="s">
        <v>867</v>
      </c>
      <c r="L142" s="415" t="s">
        <v>868</v>
      </c>
      <c r="M142" s="415" t="s">
        <v>260</v>
      </c>
      <c r="N142" s="415" t="s">
        <v>869</v>
      </c>
      <c r="O142" s="415" t="s">
        <v>260</v>
      </c>
      <c r="P142" s="415" t="s">
        <v>260</v>
      </c>
      <c r="Q142" s="415" t="s">
        <v>260</v>
      </c>
      <c r="R142" s="415" t="s">
        <v>260</v>
      </c>
      <c r="S142" s="415" t="s">
        <v>260</v>
      </c>
      <c r="T142" s="430" t="s">
        <v>260</v>
      </c>
      <c r="U142" s="430"/>
      <c r="V142" s="430" t="s">
        <v>260</v>
      </c>
      <c r="W142" s="493"/>
    </row>
    <row r="143" spans="1:23" ht="12.75">
      <c r="A143" s="434"/>
      <c r="B143" s="435"/>
      <c r="C143" s="413"/>
      <c r="D143" s="413" t="s">
        <v>280</v>
      </c>
      <c r="E143" s="429" t="s">
        <v>473</v>
      </c>
      <c r="F143" s="429"/>
      <c r="G143" s="430" t="s">
        <v>869</v>
      </c>
      <c r="H143" s="430"/>
      <c r="I143" s="415" t="s">
        <v>869</v>
      </c>
      <c r="J143" s="415" t="s">
        <v>260</v>
      </c>
      <c r="K143" s="415" t="s">
        <v>260</v>
      </c>
      <c r="L143" s="415" t="s">
        <v>260</v>
      </c>
      <c r="M143" s="415" t="s">
        <v>260</v>
      </c>
      <c r="N143" s="415" t="s">
        <v>869</v>
      </c>
      <c r="O143" s="415" t="s">
        <v>260</v>
      </c>
      <c r="P143" s="415" t="s">
        <v>260</v>
      </c>
      <c r="Q143" s="415" t="s">
        <v>260</v>
      </c>
      <c r="R143" s="415" t="s">
        <v>260</v>
      </c>
      <c r="S143" s="415" t="s">
        <v>260</v>
      </c>
      <c r="T143" s="430" t="s">
        <v>260</v>
      </c>
      <c r="U143" s="430"/>
      <c r="V143" s="430" t="s">
        <v>260</v>
      </c>
      <c r="W143" s="493"/>
    </row>
    <row r="144" spans="1:23" ht="12.75">
      <c r="A144" s="434"/>
      <c r="B144" s="435"/>
      <c r="C144" s="413"/>
      <c r="D144" s="413" t="s">
        <v>281</v>
      </c>
      <c r="E144" s="429" t="s">
        <v>475</v>
      </c>
      <c r="F144" s="429"/>
      <c r="G144" s="430" t="s">
        <v>870</v>
      </c>
      <c r="H144" s="430"/>
      <c r="I144" s="415" t="s">
        <v>870</v>
      </c>
      <c r="J144" s="415" t="s">
        <v>870</v>
      </c>
      <c r="K144" s="415" t="s">
        <v>870</v>
      </c>
      <c r="L144" s="415" t="s">
        <v>260</v>
      </c>
      <c r="M144" s="415" t="s">
        <v>260</v>
      </c>
      <c r="N144" s="415" t="s">
        <v>260</v>
      </c>
      <c r="O144" s="415" t="s">
        <v>260</v>
      </c>
      <c r="P144" s="415" t="s">
        <v>260</v>
      </c>
      <c r="Q144" s="415" t="s">
        <v>260</v>
      </c>
      <c r="R144" s="415" t="s">
        <v>260</v>
      </c>
      <c r="S144" s="415" t="s">
        <v>260</v>
      </c>
      <c r="T144" s="430" t="s">
        <v>260</v>
      </c>
      <c r="U144" s="430"/>
      <c r="V144" s="430" t="s">
        <v>260</v>
      </c>
      <c r="W144" s="493"/>
    </row>
    <row r="145" spans="1:23" ht="12.75">
      <c r="A145" s="434"/>
      <c r="B145" s="435"/>
      <c r="C145" s="413"/>
      <c r="D145" s="413" t="s">
        <v>306</v>
      </c>
      <c r="E145" s="429" t="s">
        <v>477</v>
      </c>
      <c r="F145" s="429"/>
      <c r="G145" s="430" t="s">
        <v>871</v>
      </c>
      <c r="H145" s="430"/>
      <c r="I145" s="415" t="s">
        <v>871</v>
      </c>
      <c r="J145" s="415" t="s">
        <v>871</v>
      </c>
      <c r="K145" s="415" t="s">
        <v>871</v>
      </c>
      <c r="L145" s="415" t="s">
        <v>260</v>
      </c>
      <c r="M145" s="415" t="s">
        <v>260</v>
      </c>
      <c r="N145" s="415" t="s">
        <v>260</v>
      </c>
      <c r="O145" s="415" t="s">
        <v>260</v>
      </c>
      <c r="P145" s="415" t="s">
        <v>260</v>
      </c>
      <c r="Q145" s="415" t="s">
        <v>260</v>
      </c>
      <c r="R145" s="415" t="s">
        <v>260</v>
      </c>
      <c r="S145" s="415" t="s">
        <v>260</v>
      </c>
      <c r="T145" s="430" t="s">
        <v>260</v>
      </c>
      <c r="U145" s="430"/>
      <c r="V145" s="430" t="s">
        <v>260</v>
      </c>
      <c r="W145" s="493"/>
    </row>
    <row r="146" spans="1:23" ht="12.75">
      <c r="A146" s="434"/>
      <c r="B146" s="435"/>
      <c r="C146" s="413"/>
      <c r="D146" s="413" t="s">
        <v>282</v>
      </c>
      <c r="E146" s="429" t="s">
        <v>479</v>
      </c>
      <c r="F146" s="429"/>
      <c r="G146" s="430" t="s">
        <v>872</v>
      </c>
      <c r="H146" s="430"/>
      <c r="I146" s="415" t="s">
        <v>872</v>
      </c>
      <c r="J146" s="415" t="s">
        <v>872</v>
      </c>
      <c r="K146" s="415" t="s">
        <v>872</v>
      </c>
      <c r="L146" s="415" t="s">
        <v>260</v>
      </c>
      <c r="M146" s="415" t="s">
        <v>260</v>
      </c>
      <c r="N146" s="415" t="s">
        <v>260</v>
      </c>
      <c r="O146" s="415" t="s">
        <v>260</v>
      </c>
      <c r="P146" s="415" t="s">
        <v>260</v>
      </c>
      <c r="Q146" s="415" t="s">
        <v>260</v>
      </c>
      <c r="R146" s="415" t="s">
        <v>260</v>
      </c>
      <c r="S146" s="415" t="s">
        <v>260</v>
      </c>
      <c r="T146" s="430" t="s">
        <v>260</v>
      </c>
      <c r="U146" s="430"/>
      <c r="V146" s="430" t="s">
        <v>260</v>
      </c>
      <c r="W146" s="493"/>
    </row>
    <row r="147" spans="1:23" ht="12.75">
      <c r="A147" s="434"/>
      <c r="B147" s="435"/>
      <c r="C147" s="413"/>
      <c r="D147" s="413" t="s">
        <v>283</v>
      </c>
      <c r="E147" s="429" t="s">
        <v>481</v>
      </c>
      <c r="F147" s="429"/>
      <c r="G147" s="430" t="s">
        <v>873</v>
      </c>
      <c r="H147" s="430"/>
      <c r="I147" s="415" t="s">
        <v>873</v>
      </c>
      <c r="J147" s="415" t="s">
        <v>873</v>
      </c>
      <c r="K147" s="415" t="s">
        <v>873</v>
      </c>
      <c r="L147" s="415" t="s">
        <v>260</v>
      </c>
      <c r="M147" s="415" t="s">
        <v>260</v>
      </c>
      <c r="N147" s="415" t="s">
        <v>260</v>
      </c>
      <c r="O147" s="415" t="s">
        <v>260</v>
      </c>
      <c r="P147" s="415" t="s">
        <v>260</v>
      </c>
      <c r="Q147" s="415" t="s">
        <v>260</v>
      </c>
      <c r="R147" s="415" t="s">
        <v>260</v>
      </c>
      <c r="S147" s="415" t="s">
        <v>260</v>
      </c>
      <c r="T147" s="430" t="s">
        <v>260</v>
      </c>
      <c r="U147" s="430"/>
      <c r="V147" s="430" t="s">
        <v>260</v>
      </c>
      <c r="W147" s="493"/>
    </row>
    <row r="148" spans="1:23" ht="12.75">
      <c r="A148" s="434"/>
      <c r="B148" s="435"/>
      <c r="C148" s="413"/>
      <c r="D148" s="413" t="s">
        <v>596</v>
      </c>
      <c r="E148" s="429" t="s">
        <v>75</v>
      </c>
      <c r="F148" s="429"/>
      <c r="G148" s="430" t="s">
        <v>874</v>
      </c>
      <c r="H148" s="430"/>
      <c r="I148" s="415" t="s">
        <v>874</v>
      </c>
      <c r="J148" s="415" t="s">
        <v>874</v>
      </c>
      <c r="K148" s="415" t="s">
        <v>260</v>
      </c>
      <c r="L148" s="415" t="s">
        <v>874</v>
      </c>
      <c r="M148" s="415" t="s">
        <v>260</v>
      </c>
      <c r="N148" s="415" t="s">
        <v>260</v>
      </c>
      <c r="O148" s="415" t="s">
        <v>260</v>
      </c>
      <c r="P148" s="415" t="s">
        <v>260</v>
      </c>
      <c r="Q148" s="415" t="s">
        <v>260</v>
      </c>
      <c r="R148" s="415" t="s">
        <v>260</v>
      </c>
      <c r="S148" s="415" t="s">
        <v>260</v>
      </c>
      <c r="T148" s="430" t="s">
        <v>260</v>
      </c>
      <c r="U148" s="430"/>
      <c r="V148" s="430" t="s">
        <v>260</v>
      </c>
      <c r="W148" s="493"/>
    </row>
    <row r="149" spans="1:23" ht="12.75">
      <c r="A149" s="434"/>
      <c r="B149" s="435"/>
      <c r="C149" s="413"/>
      <c r="D149" s="413" t="s">
        <v>342</v>
      </c>
      <c r="E149" s="429" t="s">
        <v>343</v>
      </c>
      <c r="F149" s="429"/>
      <c r="G149" s="430" t="s">
        <v>363</v>
      </c>
      <c r="H149" s="430"/>
      <c r="I149" s="415" t="s">
        <v>363</v>
      </c>
      <c r="J149" s="415" t="s">
        <v>363</v>
      </c>
      <c r="K149" s="415" t="s">
        <v>260</v>
      </c>
      <c r="L149" s="415" t="s">
        <v>363</v>
      </c>
      <c r="M149" s="415" t="s">
        <v>260</v>
      </c>
      <c r="N149" s="415" t="s">
        <v>260</v>
      </c>
      <c r="O149" s="415" t="s">
        <v>260</v>
      </c>
      <c r="P149" s="415" t="s">
        <v>260</v>
      </c>
      <c r="Q149" s="415" t="s">
        <v>260</v>
      </c>
      <c r="R149" s="415" t="s">
        <v>260</v>
      </c>
      <c r="S149" s="415" t="s">
        <v>260</v>
      </c>
      <c r="T149" s="430" t="s">
        <v>260</v>
      </c>
      <c r="U149" s="430"/>
      <c r="V149" s="430" t="s">
        <v>260</v>
      </c>
      <c r="W149" s="493"/>
    </row>
    <row r="150" spans="1:23" ht="12.75">
      <c r="A150" s="434"/>
      <c r="B150" s="435"/>
      <c r="C150" s="413"/>
      <c r="D150" s="413" t="s">
        <v>284</v>
      </c>
      <c r="E150" s="429" t="s">
        <v>491</v>
      </c>
      <c r="F150" s="429"/>
      <c r="G150" s="430" t="s">
        <v>875</v>
      </c>
      <c r="H150" s="430"/>
      <c r="I150" s="415" t="s">
        <v>875</v>
      </c>
      <c r="J150" s="415" t="s">
        <v>875</v>
      </c>
      <c r="K150" s="415" t="s">
        <v>260</v>
      </c>
      <c r="L150" s="415" t="s">
        <v>875</v>
      </c>
      <c r="M150" s="415" t="s">
        <v>260</v>
      </c>
      <c r="N150" s="415" t="s">
        <v>260</v>
      </c>
      <c r="O150" s="415" t="s">
        <v>260</v>
      </c>
      <c r="P150" s="415" t="s">
        <v>260</v>
      </c>
      <c r="Q150" s="415" t="s">
        <v>260</v>
      </c>
      <c r="R150" s="415" t="s">
        <v>260</v>
      </c>
      <c r="S150" s="415" t="s">
        <v>260</v>
      </c>
      <c r="T150" s="430" t="s">
        <v>260</v>
      </c>
      <c r="U150" s="430"/>
      <c r="V150" s="430" t="s">
        <v>260</v>
      </c>
      <c r="W150" s="493"/>
    </row>
    <row r="151" spans="1:23" ht="12.75">
      <c r="A151" s="434"/>
      <c r="B151" s="435"/>
      <c r="C151" s="413"/>
      <c r="D151" s="413" t="s">
        <v>597</v>
      </c>
      <c r="E151" s="429" t="s">
        <v>493</v>
      </c>
      <c r="F151" s="429"/>
      <c r="G151" s="430" t="s">
        <v>287</v>
      </c>
      <c r="H151" s="430"/>
      <c r="I151" s="415" t="s">
        <v>287</v>
      </c>
      <c r="J151" s="415" t="s">
        <v>287</v>
      </c>
      <c r="K151" s="415" t="s">
        <v>260</v>
      </c>
      <c r="L151" s="415" t="s">
        <v>287</v>
      </c>
      <c r="M151" s="415" t="s">
        <v>260</v>
      </c>
      <c r="N151" s="415" t="s">
        <v>260</v>
      </c>
      <c r="O151" s="415" t="s">
        <v>260</v>
      </c>
      <c r="P151" s="415" t="s">
        <v>260</v>
      </c>
      <c r="Q151" s="415" t="s">
        <v>260</v>
      </c>
      <c r="R151" s="415" t="s">
        <v>260</v>
      </c>
      <c r="S151" s="415" t="s">
        <v>260</v>
      </c>
      <c r="T151" s="430" t="s">
        <v>260</v>
      </c>
      <c r="U151" s="430"/>
      <c r="V151" s="430" t="s">
        <v>260</v>
      </c>
      <c r="W151" s="493"/>
    </row>
    <row r="152" spans="1:23" ht="12.75">
      <c r="A152" s="434"/>
      <c r="B152" s="435"/>
      <c r="C152" s="413"/>
      <c r="D152" s="413" t="s">
        <v>288</v>
      </c>
      <c r="E152" s="429" t="s">
        <v>507</v>
      </c>
      <c r="F152" s="429"/>
      <c r="G152" s="430" t="s">
        <v>876</v>
      </c>
      <c r="H152" s="430"/>
      <c r="I152" s="415" t="s">
        <v>876</v>
      </c>
      <c r="J152" s="415" t="s">
        <v>876</v>
      </c>
      <c r="K152" s="415" t="s">
        <v>260</v>
      </c>
      <c r="L152" s="415" t="s">
        <v>876</v>
      </c>
      <c r="M152" s="415" t="s">
        <v>260</v>
      </c>
      <c r="N152" s="415" t="s">
        <v>260</v>
      </c>
      <c r="O152" s="415" t="s">
        <v>260</v>
      </c>
      <c r="P152" s="415" t="s">
        <v>260</v>
      </c>
      <c r="Q152" s="415" t="s">
        <v>260</v>
      </c>
      <c r="R152" s="415" t="s">
        <v>260</v>
      </c>
      <c r="S152" s="415" t="s">
        <v>260</v>
      </c>
      <c r="T152" s="430" t="s">
        <v>260</v>
      </c>
      <c r="U152" s="430"/>
      <c r="V152" s="430" t="s">
        <v>260</v>
      </c>
      <c r="W152" s="493"/>
    </row>
    <row r="153" spans="1:23" ht="12.75">
      <c r="A153" s="434"/>
      <c r="B153" s="435"/>
      <c r="C153" s="413" t="s">
        <v>112</v>
      </c>
      <c r="D153" s="413"/>
      <c r="E153" s="429" t="s">
        <v>113</v>
      </c>
      <c r="F153" s="429"/>
      <c r="G153" s="430" t="s">
        <v>877</v>
      </c>
      <c r="H153" s="430"/>
      <c r="I153" s="415" t="s">
        <v>877</v>
      </c>
      <c r="J153" s="415" t="s">
        <v>878</v>
      </c>
      <c r="K153" s="415" t="s">
        <v>879</v>
      </c>
      <c r="L153" s="415" t="s">
        <v>880</v>
      </c>
      <c r="M153" s="415" t="s">
        <v>375</v>
      </c>
      <c r="N153" s="415" t="s">
        <v>881</v>
      </c>
      <c r="O153" s="415" t="s">
        <v>260</v>
      </c>
      <c r="P153" s="415" t="s">
        <v>260</v>
      </c>
      <c r="Q153" s="415" t="s">
        <v>260</v>
      </c>
      <c r="R153" s="415" t="s">
        <v>260</v>
      </c>
      <c r="S153" s="415" t="s">
        <v>260</v>
      </c>
      <c r="T153" s="430" t="s">
        <v>260</v>
      </c>
      <c r="U153" s="430"/>
      <c r="V153" s="430" t="s">
        <v>260</v>
      </c>
      <c r="W153" s="493"/>
    </row>
    <row r="154" spans="1:23" ht="12.75">
      <c r="A154" s="434"/>
      <c r="B154" s="435"/>
      <c r="C154" s="413"/>
      <c r="D154" s="413" t="s">
        <v>349</v>
      </c>
      <c r="E154" s="429" t="s">
        <v>350</v>
      </c>
      <c r="F154" s="429"/>
      <c r="G154" s="430" t="s">
        <v>375</v>
      </c>
      <c r="H154" s="430"/>
      <c r="I154" s="415" t="s">
        <v>375</v>
      </c>
      <c r="J154" s="415" t="s">
        <v>260</v>
      </c>
      <c r="K154" s="415" t="s">
        <v>260</v>
      </c>
      <c r="L154" s="415" t="s">
        <v>260</v>
      </c>
      <c r="M154" s="415" t="s">
        <v>375</v>
      </c>
      <c r="N154" s="415" t="s">
        <v>260</v>
      </c>
      <c r="O154" s="415" t="s">
        <v>260</v>
      </c>
      <c r="P154" s="415" t="s">
        <v>260</v>
      </c>
      <c r="Q154" s="415" t="s">
        <v>260</v>
      </c>
      <c r="R154" s="415" t="s">
        <v>260</v>
      </c>
      <c r="S154" s="415" t="s">
        <v>260</v>
      </c>
      <c r="T154" s="430" t="s">
        <v>260</v>
      </c>
      <c r="U154" s="430"/>
      <c r="V154" s="430" t="s">
        <v>260</v>
      </c>
      <c r="W154" s="493"/>
    </row>
    <row r="155" spans="1:23" ht="12.75">
      <c r="A155" s="434"/>
      <c r="B155" s="435"/>
      <c r="C155" s="413"/>
      <c r="D155" s="413" t="s">
        <v>280</v>
      </c>
      <c r="E155" s="429" t="s">
        <v>473</v>
      </c>
      <c r="F155" s="429"/>
      <c r="G155" s="430" t="s">
        <v>881</v>
      </c>
      <c r="H155" s="430"/>
      <c r="I155" s="415" t="s">
        <v>881</v>
      </c>
      <c r="J155" s="415" t="s">
        <v>260</v>
      </c>
      <c r="K155" s="415" t="s">
        <v>260</v>
      </c>
      <c r="L155" s="415" t="s">
        <v>260</v>
      </c>
      <c r="M155" s="415" t="s">
        <v>260</v>
      </c>
      <c r="N155" s="415" t="s">
        <v>881</v>
      </c>
      <c r="O155" s="415" t="s">
        <v>260</v>
      </c>
      <c r="P155" s="415" t="s">
        <v>260</v>
      </c>
      <c r="Q155" s="415" t="s">
        <v>260</v>
      </c>
      <c r="R155" s="415" t="s">
        <v>260</v>
      </c>
      <c r="S155" s="415" t="s">
        <v>260</v>
      </c>
      <c r="T155" s="430" t="s">
        <v>260</v>
      </c>
      <c r="U155" s="430"/>
      <c r="V155" s="430" t="s">
        <v>260</v>
      </c>
      <c r="W155" s="493"/>
    </row>
    <row r="156" spans="1:23" ht="12.75">
      <c r="A156" s="434"/>
      <c r="B156" s="435"/>
      <c r="C156" s="413"/>
      <c r="D156" s="413" t="s">
        <v>281</v>
      </c>
      <c r="E156" s="429" t="s">
        <v>475</v>
      </c>
      <c r="F156" s="429"/>
      <c r="G156" s="430" t="s">
        <v>882</v>
      </c>
      <c r="H156" s="430"/>
      <c r="I156" s="415" t="s">
        <v>882</v>
      </c>
      <c r="J156" s="415" t="s">
        <v>882</v>
      </c>
      <c r="K156" s="415" t="s">
        <v>882</v>
      </c>
      <c r="L156" s="415" t="s">
        <v>260</v>
      </c>
      <c r="M156" s="415" t="s">
        <v>260</v>
      </c>
      <c r="N156" s="415" t="s">
        <v>260</v>
      </c>
      <c r="O156" s="415" t="s">
        <v>260</v>
      </c>
      <c r="P156" s="415" t="s">
        <v>260</v>
      </c>
      <c r="Q156" s="415" t="s">
        <v>260</v>
      </c>
      <c r="R156" s="415" t="s">
        <v>260</v>
      </c>
      <c r="S156" s="415" t="s">
        <v>260</v>
      </c>
      <c r="T156" s="430" t="s">
        <v>260</v>
      </c>
      <c r="U156" s="430"/>
      <c r="V156" s="430" t="s">
        <v>260</v>
      </c>
      <c r="W156" s="493"/>
    </row>
    <row r="157" spans="1:23" ht="12.75">
      <c r="A157" s="434"/>
      <c r="B157" s="435"/>
      <c r="C157" s="413"/>
      <c r="D157" s="413" t="s">
        <v>306</v>
      </c>
      <c r="E157" s="429" t="s">
        <v>477</v>
      </c>
      <c r="F157" s="429"/>
      <c r="G157" s="430" t="s">
        <v>311</v>
      </c>
      <c r="H157" s="430"/>
      <c r="I157" s="415" t="s">
        <v>311</v>
      </c>
      <c r="J157" s="415" t="s">
        <v>311</v>
      </c>
      <c r="K157" s="415" t="s">
        <v>311</v>
      </c>
      <c r="L157" s="415" t="s">
        <v>260</v>
      </c>
      <c r="M157" s="415" t="s">
        <v>260</v>
      </c>
      <c r="N157" s="415" t="s">
        <v>260</v>
      </c>
      <c r="O157" s="415" t="s">
        <v>260</v>
      </c>
      <c r="P157" s="415" t="s">
        <v>260</v>
      </c>
      <c r="Q157" s="415" t="s">
        <v>260</v>
      </c>
      <c r="R157" s="415" t="s">
        <v>260</v>
      </c>
      <c r="S157" s="415" t="s">
        <v>260</v>
      </c>
      <c r="T157" s="430" t="s">
        <v>260</v>
      </c>
      <c r="U157" s="430"/>
      <c r="V157" s="430" t="s">
        <v>260</v>
      </c>
      <c r="W157" s="493"/>
    </row>
    <row r="158" spans="1:23" ht="12.75">
      <c r="A158" s="434"/>
      <c r="B158" s="435"/>
      <c r="C158" s="413"/>
      <c r="D158" s="413" t="s">
        <v>282</v>
      </c>
      <c r="E158" s="429" t="s">
        <v>479</v>
      </c>
      <c r="F158" s="429"/>
      <c r="G158" s="430" t="s">
        <v>883</v>
      </c>
      <c r="H158" s="430"/>
      <c r="I158" s="415" t="s">
        <v>883</v>
      </c>
      <c r="J158" s="415" t="s">
        <v>883</v>
      </c>
      <c r="K158" s="415" t="s">
        <v>883</v>
      </c>
      <c r="L158" s="415" t="s">
        <v>260</v>
      </c>
      <c r="M158" s="415" t="s">
        <v>260</v>
      </c>
      <c r="N158" s="415" t="s">
        <v>260</v>
      </c>
      <c r="O158" s="415" t="s">
        <v>260</v>
      </c>
      <c r="P158" s="415" t="s">
        <v>260</v>
      </c>
      <c r="Q158" s="415" t="s">
        <v>260</v>
      </c>
      <c r="R158" s="415" t="s">
        <v>260</v>
      </c>
      <c r="S158" s="415" t="s">
        <v>260</v>
      </c>
      <c r="T158" s="430" t="s">
        <v>260</v>
      </c>
      <c r="U158" s="430"/>
      <c r="V158" s="430" t="s">
        <v>260</v>
      </c>
      <c r="W158" s="493"/>
    </row>
    <row r="159" spans="1:23" ht="12.75">
      <c r="A159" s="434"/>
      <c r="B159" s="435"/>
      <c r="C159" s="413"/>
      <c r="D159" s="413" t="s">
        <v>283</v>
      </c>
      <c r="E159" s="429" t="s">
        <v>481</v>
      </c>
      <c r="F159" s="429"/>
      <c r="G159" s="430" t="s">
        <v>884</v>
      </c>
      <c r="H159" s="430"/>
      <c r="I159" s="415" t="s">
        <v>884</v>
      </c>
      <c r="J159" s="415" t="s">
        <v>884</v>
      </c>
      <c r="K159" s="415" t="s">
        <v>884</v>
      </c>
      <c r="L159" s="415" t="s">
        <v>260</v>
      </c>
      <c r="M159" s="415" t="s">
        <v>260</v>
      </c>
      <c r="N159" s="415" t="s">
        <v>260</v>
      </c>
      <c r="O159" s="415" t="s">
        <v>260</v>
      </c>
      <c r="P159" s="415" t="s">
        <v>260</v>
      </c>
      <c r="Q159" s="415" t="s">
        <v>260</v>
      </c>
      <c r="R159" s="415" t="s">
        <v>260</v>
      </c>
      <c r="S159" s="415" t="s">
        <v>260</v>
      </c>
      <c r="T159" s="430" t="s">
        <v>260</v>
      </c>
      <c r="U159" s="430"/>
      <c r="V159" s="430" t="s">
        <v>260</v>
      </c>
      <c r="W159" s="493"/>
    </row>
    <row r="160" spans="1:23" ht="12.75">
      <c r="A160" s="434"/>
      <c r="B160" s="435"/>
      <c r="C160" s="413"/>
      <c r="D160" s="413" t="s">
        <v>596</v>
      </c>
      <c r="E160" s="429" t="s">
        <v>75</v>
      </c>
      <c r="F160" s="429"/>
      <c r="G160" s="430" t="s">
        <v>885</v>
      </c>
      <c r="H160" s="430"/>
      <c r="I160" s="415" t="s">
        <v>885</v>
      </c>
      <c r="J160" s="415" t="s">
        <v>885</v>
      </c>
      <c r="K160" s="415" t="s">
        <v>260</v>
      </c>
      <c r="L160" s="415" t="s">
        <v>885</v>
      </c>
      <c r="M160" s="415" t="s">
        <v>260</v>
      </c>
      <c r="N160" s="415" t="s">
        <v>260</v>
      </c>
      <c r="O160" s="415" t="s">
        <v>260</v>
      </c>
      <c r="P160" s="415" t="s">
        <v>260</v>
      </c>
      <c r="Q160" s="415" t="s">
        <v>260</v>
      </c>
      <c r="R160" s="415" t="s">
        <v>260</v>
      </c>
      <c r="S160" s="415" t="s">
        <v>260</v>
      </c>
      <c r="T160" s="430" t="s">
        <v>260</v>
      </c>
      <c r="U160" s="430"/>
      <c r="V160" s="430" t="s">
        <v>260</v>
      </c>
      <c r="W160" s="493"/>
    </row>
    <row r="161" spans="1:23" ht="12.75">
      <c r="A161" s="434"/>
      <c r="B161" s="435"/>
      <c r="C161" s="413"/>
      <c r="D161" s="413" t="s">
        <v>342</v>
      </c>
      <c r="E161" s="429" t="s">
        <v>343</v>
      </c>
      <c r="F161" s="429"/>
      <c r="G161" s="430" t="s">
        <v>344</v>
      </c>
      <c r="H161" s="430"/>
      <c r="I161" s="415" t="s">
        <v>344</v>
      </c>
      <c r="J161" s="415" t="s">
        <v>344</v>
      </c>
      <c r="K161" s="415" t="s">
        <v>260</v>
      </c>
      <c r="L161" s="415" t="s">
        <v>344</v>
      </c>
      <c r="M161" s="415" t="s">
        <v>260</v>
      </c>
      <c r="N161" s="415" t="s">
        <v>260</v>
      </c>
      <c r="O161" s="415" t="s">
        <v>260</v>
      </c>
      <c r="P161" s="415" t="s">
        <v>260</v>
      </c>
      <c r="Q161" s="415" t="s">
        <v>260</v>
      </c>
      <c r="R161" s="415" t="s">
        <v>260</v>
      </c>
      <c r="S161" s="415" t="s">
        <v>260</v>
      </c>
      <c r="T161" s="430" t="s">
        <v>260</v>
      </c>
      <c r="U161" s="430"/>
      <c r="V161" s="430" t="s">
        <v>260</v>
      </c>
      <c r="W161" s="493"/>
    </row>
    <row r="162" spans="1:23" ht="12.75">
      <c r="A162" s="434"/>
      <c r="B162" s="435"/>
      <c r="C162" s="413"/>
      <c r="D162" s="413" t="s">
        <v>598</v>
      </c>
      <c r="E162" s="429" t="s">
        <v>487</v>
      </c>
      <c r="F162" s="429"/>
      <c r="G162" s="430" t="s">
        <v>832</v>
      </c>
      <c r="H162" s="430"/>
      <c r="I162" s="415" t="s">
        <v>832</v>
      </c>
      <c r="J162" s="415" t="s">
        <v>832</v>
      </c>
      <c r="K162" s="415" t="s">
        <v>260</v>
      </c>
      <c r="L162" s="415" t="s">
        <v>832</v>
      </c>
      <c r="M162" s="415" t="s">
        <v>260</v>
      </c>
      <c r="N162" s="415" t="s">
        <v>260</v>
      </c>
      <c r="O162" s="415" t="s">
        <v>260</v>
      </c>
      <c r="P162" s="415" t="s">
        <v>260</v>
      </c>
      <c r="Q162" s="415" t="s">
        <v>260</v>
      </c>
      <c r="R162" s="415" t="s">
        <v>260</v>
      </c>
      <c r="S162" s="415" t="s">
        <v>260</v>
      </c>
      <c r="T162" s="430" t="s">
        <v>260</v>
      </c>
      <c r="U162" s="430"/>
      <c r="V162" s="430" t="s">
        <v>260</v>
      </c>
      <c r="W162" s="493"/>
    </row>
    <row r="163" spans="1:23" ht="12.75">
      <c r="A163" s="434"/>
      <c r="B163" s="435"/>
      <c r="C163" s="413"/>
      <c r="D163" s="413" t="s">
        <v>284</v>
      </c>
      <c r="E163" s="429" t="s">
        <v>491</v>
      </c>
      <c r="F163" s="429"/>
      <c r="G163" s="430" t="s">
        <v>364</v>
      </c>
      <c r="H163" s="430"/>
      <c r="I163" s="415" t="s">
        <v>364</v>
      </c>
      <c r="J163" s="415" t="s">
        <v>364</v>
      </c>
      <c r="K163" s="415" t="s">
        <v>260</v>
      </c>
      <c r="L163" s="415" t="s">
        <v>364</v>
      </c>
      <c r="M163" s="415" t="s">
        <v>260</v>
      </c>
      <c r="N163" s="415" t="s">
        <v>260</v>
      </c>
      <c r="O163" s="415" t="s">
        <v>260</v>
      </c>
      <c r="P163" s="415" t="s">
        <v>260</v>
      </c>
      <c r="Q163" s="415" t="s">
        <v>260</v>
      </c>
      <c r="R163" s="415" t="s">
        <v>260</v>
      </c>
      <c r="S163" s="415" t="s">
        <v>260</v>
      </c>
      <c r="T163" s="430" t="s">
        <v>260</v>
      </c>
      <c r="U163" s="430"/>
      <c r="V163" s="430" t="s">
        <v>260</v>
      </c>
      <c r="W163" s="493"/>
    </row>
    <row r="164" spans="1:23" ht="12.75">
      <c r="A164" s="434"/>
      <c r="B164" s="435"/>
      <c r="C164" s="413"/>
      <c r="D164" s="413" t="s">
        <v>597</v>
      </c>
      <c r="E164" s="429" t="s">
        <v>493</v>
      </c>
      <c r="F164" s="429"/>
      <c r="G164" s="430" t="s">
        <v>305</v>
      </c>
      <c r="H164" s="430"/>
      <c r="I164" s="415" t="s">
        <v>305</v>
      </c>
      <c r="J164" s="415" t="s">
        <v>305</v>
      </c>
      <c r="K164" s="415" t="s">
        <v>260</v>
      </c>
      <c r="L164" s="415" t="s">
        <v>305</v>
      </c>
      <c r="M164" s="415" t="s">
        <v>260</v>
      </c>
      <c r="N164" s="415" t="s">
        <v>260</v>
      </c>
      <c r="O164" s="415" t="s">
        <v>260</v>
      </c>
      <c r="P164" s="415" t="s">
        <v>260</v>
      </c>
      <c r="Q164" s="415" t="s">
        <v>260</v>
      </c>
      <c r="R164" s="415" t="s">
        <v>260</v>
      </c>
      <c r="S164" s="415" t="s">
        <v>260</v>
      </c>
      <c r="T164" s="430" t="s">
        <v>260</v>
      </c>
      <c r="U164" s="430"/>
      <c r="V164" s="430" t="s">
        <v>260</v>
      </c>
      <c r="W164" s="493"/>
    </row>
    <row r="165" spans="1:23" ht="12.75">
      <c r="A165" s="434"/>
      <c r="B165" s="435"/>
      <c r="C165" s="413"/>
      <c r="D165" s="413" t="s">
        <v>312</v>
      </c>
      <c r="E165" s="429" t="s">
        <v>104</v>
      </c>
      <c r="F165" s="429"/>
      <c r="G165" s="430" t="s">
        <v>265</v>
      </c>
      <c r="H165" s="430"/>
      <c r="I165" s="415" t="s">
        <v>265</v>
      </c>
      <c r="J165" s="415" t="s">
        <v>265</v>
      </c>
      <c r="K165" s="415" t="s">
        <v>260</v>
      </c>
      <c r="L165" s="415" t="s">
        <v>265</v>
      </c>
      <c r="M165" s="415" t="s">
        <v>260</v>
      </c>
      <c r="N165" s="415" t="s">
        <v>260</v>
      </c>
      <c r="O165" s="415" t="s">
        <v>260</v>
      </c>
      <c r="P165" s="415" t="s">
        <v>260</v>
      </c>
      <c r="Q165" s="415" t="s">
        <v>260</v>
      </c>
      <c r="R165" s="415" t="s">
        <v>260</v>
      </c>
      <c r="S165" s="415" t="s">
        <v>260</v>
      </c>
      <c r="T165" s="430" t="s">
        <v>260</v>
      </c>
      <c r="U165" s="430"/>
      <c r="V165" s="430" t="s">
        <v>260</v>
      </c>
      <c r="W165" s="493"/>
    </row>
    <row r="166" spans="1:23" ht="12.75">
      <c r="A166" s="434"/>
      <c r="B166" s="435"/>
      <c r="C166" s="413"/>
      <c r="D166" s="413" t="s">
        <v>299</v>
      </c>
      <c r="E166" s="429" t="s">
        <v>505</v>
      </c>
      <c r="F166" s="429"/>
      <c r="G166" s="430" t="s">
        <v>304</v>
      </c>
      <c r="H166" s="430"/>
      <c r="I166" s="415" t="s">
        <v>304</v>
      </c>
      <c r="J166" s="415" t="s">
        <v>304</v>
      </c>
      <c r="K166" s="415" t="s">
        <v>260</v>
      </c>
      <c r="L166" s="415" t="s">
        <v>304</v>
      </c>
      <c r="M166" s="415" t="s">
        <v>260</v>
      </c>
      <c r="N166" s="415" t="s">
        <v>260</v>
      </c>
      <c r="O166" s="415" t="s">
        <v>260</v>
      </c>
      <c r="P166" s="415" t="s">
        <v>260</v>
      </c>
      <c r="Q166" s="415" t="s">
        <v>260</v>
      </c>
      <c r="R166" s="415" t="s">
        <v>260</v>
      </c>
      <c r="S166" s="415" t="s">
        <v>260</v>
      </c>
      <c r="T166" s="430" t="s">
        <v>260</v>
      </c>
      <c r="U166" s="430"/>
      <c r="V166" s="430" t="s">
        <v>260</v>
      </c>
      <c r="W166" s="493"/>
    </row>
    <row r="167" spans="1:23" ht="12.75">
      <c r="A167" s="434"/>
      <c r="B167" s="435"/>
      <c r="C167" s="413"/>
      <c r="D167" s="413" t="s">
        <v>288</v>
      </c>
      <c r="E167" s="429" t="s">
        <v>507</v>
      </c>
      <c r="F167" s="429"/>
      <c r="G167" s="430" t="s">
        <v>886</v>
      </c>
      <c r="H167" s="430"/>
      <c r="I167" s="415" t="s">
        <v>886</v>
      </c>
      <c r="J167" s="415" t="s">
        <v>886</v>
      </c>
      <c r="K167" s="415" t="s">
        <v>260</v>
      </c>
      <c r="L167" s="415" t="s">
        <v>886</v>
      </c>
      <c r="M167" s="415" t="s">
        <v>260</v>
      </c>
      <c r="N167" s="415" t="s">
        <v>260</v>
      </c>
      <c r="O167" s="415" t="s">
        <v>260</v>
      </c>
      <c r="P167" s="415" t="s">
        <v>260</v>
      </c>
      <c r="Q167" s="415" t="s">
        <v>260</v>
      </c>
      <c r="R167" s="415" t="s">
        <v>260</v>
      </c>
      <c r="S167" s="415" t="s">
        <v>260</v>
      </c>
      <c r="T167" s="430" t="s">
        <v>260</v>
      </c>
      <c r="U167" s="430"/>
      <c r="V167" s="430" t="s">
        <v>260</v>
      </c>
      <c r="W167" s="493"/>
    </row>
    <row r="168" spans="1:23" ht="12.75">
      <c r="A168" s="434"/>
      <c r="B168" s="435"/>
      <c r="C168" s="413" t="s">
        <v>347</v>
      </c>
      <c r="D168" s="413"/>
      <c r="E168" s="429" t="s">
        <v>348</v>
      </c>
      <c r="F168" s="429"/>
      <c r="G168" s="430" t="s">
        <v>887</v>
      </c>
      <c r="H168" s="430"/>
      <c r="I168" s="415" t="s">
        <v>887</v>
      </c>
      <c r="J168" s="415" t="s">
        <v>260</v>
      </c>
      <c r="K168" s="415" t="s">
        <v>260</v>
      </c>
      <c r="L168" s="415" t="s">
        <v>260</v>
      </c>
      <c r="M168" s="415" t="s">
        <v>887</v>
      </c>
      <c r="N168" s="415" t="s">
        <v>260</v>
      </c>
      <c r="O168" s="415" t="s">
        <v>260</v>
      </c>
      <c r="P168" s="415" t="s">
        <v>260</v>
      </c>
      <c r="Q168" s="415" t="s">
        <v>260</v>
      </c>
      <c r="R168" s="415" t="s">
        <v>260</v>
      </c>
      <c r="S168" s="415" t="s">
        <v>260</v>
      </c>
      <c r="T168" s="430" t="s">
        <v>260</v>
      </c>
      <c r="U168" s="430"/>
      <c r="V168" s="430" t="s">
        <v>260</v>
      </c>
      <c r="W168" s="493"/>
    </row>
    <row r="169" spans="1:23" ht="12.75">
      <c r="A169" s="434"/>
      <c r="B169" s="435"/>
      <c r="C169" s="413"/>
      <c r="D169" s="413" t="s">
        <v>349</v>
      </c>
      <c r="E169" s="429" t="s">
        <v>350</v>
      </c>
      <c r="F169" s="429"/>
      <c r="G169" s="430" t="s">
        <v>887</v>
      </c>
      <c r="H169" s="430"/>
      <c r="I169" s="415" t="s">
        <v>887</v>
      </c>
      <c r="J169" s="415" t="s">
        <v>260</v>
      </c>
      <c r="K169" s="415" t="s">
        <v>260</v>
      </c>
      <c r="L169" s="415" t="s">
        <v>260</v>
      </c>
      <c r="M169" s="415" t="s">
        <v>887</v>
      </c>
      <c r="N169" s="415" t="s">
        <v>260</v>
      </c>
      <c r="O169" s="415" t="s">
        <v>260</v>
      </c>
      <c r="P169" s="415" t="s">
        <v>260</v>
      </c>
      <c r="Q169" s="415" t="s">
        <v>260</v>
      </c>
      <c r="R169" s="415" t="s">
        <v>260</v>
      </c>
      <c r="S169" s="415" t="s">
        <v>260</v>
      </c>
      <c r="T169" s="430" t="s">
        <v>260</v>
      </c>
      <c r="U169" s="430"/>
      <c r="V169" s="430" t="s">
        <v>260</v>
      </c>
      <c r="W169" s="493"/>
    </row>
    <row r="170" spans="1:23" ht="12.75">
      <c r="A170" s="434"/>
      <c r="B170" s="435"/>
      <c r="C170" s="413" t="s">
        <v>351</v>
      </c>
      <c r="D170" s="413"/>
      <c r="E170" s="429" t="s">
        <v>353</v>
      </c>
      <c r="F170" s="429"/>
      <c r="G170" s="430" t="s">
        <v>888</v>
      </c>
      <c r="H170" s="430"/>
      <c r="I170" s="415" t="s">
        <v>888</v>
      </c>
      <c r="J170" s="415" t="s">
        <v>888</v>
      </c>
      <c r="K170" s="415" t="s">
        <v>260</v>
      </c>
      <c r="L170" s="415" t="s">
        <v>888</v>
      </c>
      <c r="M170" s="415" t="s">
        <v>260</v>
      </c>
      <c r="N170" s="415" t="s">
        <v>260</v>
      </c>
      <c r="O170" s="415" t="s">
        <v>260</v>
      </c>
      <c r="P170" s="415" t="s">
        <v>260</v>
      </c>
      <c r="Q170" s="415" t="s">
        <v>260</v>
      </c>
      <c r="R170" s="415" t="s">
        <v>260</v>
      </c>
      <c r="S170" s="415" t="s">
        <v>260</v>
      </c>
      <c r="T170" s="430" t="s">
        <v>260</v>
      </c>
      <c r="U170" s="430"/>
      <c r="V170" s="430" t="s">
        <v>260</v>
      </c>
      <c r="W170" s="493"/>
    </row>
    <row r="171" spans="1:23" ht="12.75">
      <c r="A171" s="434"/>
      <c r="B171" s="435"/>
      <c r="C171" s="413"/>
      <c r="D171" s="413" t="s">
        <v>597</v>
      </c>
      <c r="E171" s="429" t="s">
        <v>493</v>
      </c>
      <c r="F171" s="429"/>
      <c r="G171" s="430" t="s">
        <v>888</v>
      </c>
      <c r="H171" s="430"/>
      <c r="I171" s="415" t="s">
        <v>888</v>
      </c>
      <c r="J171" s="415" t="s">
        <v>888</v>
      </c>
      <c r="K171" s="415" t="s">
        <v>260</v>
      </c>
      <c r="L171" s="415" t="s">
        <v>888</v>
      </c>
      <c r="M171" s="415" t="s">
        <v>260</v>
      </c>
      <c r="N171" s="415" t="s">
        <v>260</v>
      </c>
      <c r="O171" s="415" t="s">
        <v>260</v>
      </c>
      <c r="P171" s="415" t="s">
        <v>260</v>
      </c>
      <c r="Q171" s="415" t="s">
        <v>260</v>
      </c>
      <c r="R171" s="415" t="s">
        <v>260</v>
      </c>
      <c r="S171" s="415" t="s">
        <v>260</v>
      </c>
      <c r="T171" s="430" t="s">
        <v>260</v>
      </c>
      <c r="U171" s="430"/>
      <c r="V171" s="430" t="s">
        <v>260</v>
      </c>
      <c r="W171" s="493"/>
    </row>
    <row r="172" spans="1:23" ht="12.75">
      <c r="A172" s="434"/>
      <c r="B172" s="435"/>
      <c r="C172" s="413" t="s">
        <v>354</v>
      </c>
      <c r="D172" s="413"/>
      <c r="E172" s="429" t="s">
        <v>529</v>
      </c>
      <c r="F172" s="429"/>
      <c r="G172" s="430" t="s">
        <v>298</v>
      </c>
      <c r="H172" s="430"/>
      <c r="I172" s="415" t="s">
        <v>298</v>
      </c>
      <c r="J172" s="415" t="s">
        <v>298</v>
      </c>
      <c r="K172" s="415" t="s">
        <v>260</v>
      </c>
      <c r="L172" s="415" t="s">
        <v>298</v>
      </c>
      <c r="M172" s="415" t="s">
        <v>260</v>
      </c>
      <c r="N172" s="415" t="s">
        <v>260</v>
      </c>
      <c r="O172" s="415" t="s">
        <v>260</v>
      </c>
      <c r="P172" s="415" t="s">
        <v>260</v>
      </c>
      <c r="Q172" s="415" t="s">
        <v>260</v>
      </c>
      <c r="R172" s="415" t="s">
        <v>260</v>
      </c>
      <c r="S172" s="415" t="s">
        <v>260</v>
      </c>
      <c r="T172" s="430" t="s">
        <v>260</v>
      </c>
      <c r="U172" s="430"/>
      <c r="V172" s="430" t="s">
        <v>260</v>
      </c>
      <c r="W172" s="493"/>
    </row>
    <row r="173" spans="1:23" ht="12.75">
      <c r="A173" s="434"/>
      <c r="B173" s="435"/>
      <c r="C173" s="413"/>
      <c r="D173" s="413" t="s">
        <v>596</v>
      </c>
      <c r="E173" s="429" t="s">
        <v>75</v>
      </c>
      <c r="F173" s="429"/>
      <c r="G173" s="430" t="s">
        <v>263</v>
      </c>
      <c r="H173" s="430"/>
      <c r="I173" s="415" t="s">
        <v>263</v>
      </c>
      <c r="J173" s="415" t="s">
        <v>263</v>
      </c>
      <c r="K173" s="415" t="s">
        <v>260</v>
      </c>
      <c r="L173" s="415" t="s">
        <v>263</v>
      </c>
      <c r="M173" s="415" t="s">
        <v>260</v>
      </c>
      <c r="N173" s="415" t="s">
        <v>260</v>
      </c>
      <c r="O173" s="415" t="s">
        <v>260</v>
      </c>
      <c r="P173" s="415" t="s">
        <v>260</v>
      </c>
      <c r="Q173" s="415" t="s">
        <v>260</v>
      </c>
      <c r="R173" s="415" t="s">
        <v>260</v>
      </c>
      <c r="S173" s="415" t="s">
        <v>260</v>
      </c>
      <c r="T173" s="430" t="s">
        <v>260</v>
      </c>
      <c r="U173" s="430"/>
      <c r="V173" s="430" t="s">
        <v>260</v>
      </c>
      <c r="W173" s="493"/>
    </row>
    <row r="174" spans="1:23" ht="12.75">
      <c r="A174" s="434"/>
      <c r="B174" s="435"/>
      <c r="C174" s="413"/>
      <c r="D174" s="413" t="s">
        <v>597</v>
      </c>
      <c r="E174" s="429" t="s">
        <v>493</v>
      </c>
      <c r="F174" s="429"/>
      <c r="G174" s="430" t="s">
        <v>263</v>
      </c>
      <c r="H174" s="430"/>
      <c r="I174" s="415" t="s">
        <v>263</v>
      </c>
      <c r="J174" s="415" t="s">
        <v>263</v>
      </c>
      <c r="K174" s="415" t="s">
        <v>260</v>
      </c>
      <c r="L174" s="415" t="s">
        <v>263</v>
      </c>
      <c r="M174" s="415" t="s">
        <v>260</v>
      </c>
      <c r="N174" s="415" t="s">
        <v>260</v>
      </c>
      <c r="O174" s="415" t="s">
        <v>260</v>
      </c>
      <c r="P174" s="415" t="s">
        <v>260</v>
      </c>
      <c r="Q174" s="415" t="s">
        <v>260</v>
      </c>
      <c r="R174" s="415" t="s">
        <v>260</v>
      </c>
      <c r="S174" s="415" t="s">
        <v>260</v>
      </c>
      <c r="T174" s="430" t="s">
        <v>260</v>
      </c>
      <c r="U174" s="430"/>
      <c r="V174" s="430" t="s">
        <v>260</v>
      </c>
      <c r="W174" s="493"/>
    </row>
    <row r="175" spans="1:23" ht="12.75">
      <c r="A175" s="494" t="s">
        <v>602</v>
      </c>
      <c r="B175" s="495"/>
      <c r="C175" s="412"/>
      <c r="D175" s="412"/>
      <c r="E175" s="496" t="s">
        <v>355</v>
      </c>
      <c r="F175" s="496"/>
      <c r="G175" s="497" t="s">
        <v>889</v>
      </c>
      <c r="H175" s="497"/>
      <c r="I175" s="414" t="s">
        <v>889</v>
      </c>
      <c r="J175" s="414" t="s">
        <v>890</v>
      </c>
      <c r="K175" s="414" t="s">
        <v>891</v>
      </c>
      <c r="L175" s="414" t="s">
        <v>892</v>
      </c>
      <c r="M175" s="414" t="s">
        <v>274</v>
      </c>
      <c r="N175" s="414" t="s">
        <v>260</v>
      </c>
      <c r="O175" s="414" t="s">
        <v>260</v>
      </c>
      <c r="P175" s="414" t="s">
        <v>260</v>
      </c>
      <c r="Q175" s="414" t="s">
        <v>260</v>
      </c>
      <c r="R175" s="414" t="s">
        <v>260</v>
      </c>
      <c r="S175" s="414" t="s">
        <v>260</v>
      </c>
      <c r="T175" s="497" t="s">
        <v>260</v>
      </c>
      <c r="U175" s="497"/>
      <c r="V175" s="497" t="s">
        <v>260</v>
      </c>
      <c r="W175" s="498"/>
    </row>
    <row r="176" spans="1:23" ht="12.75">
      <c r="A176" s="434"/>
      <c r="B176" s="435"/>
      <c r="C176" s="413" t="s">
        <v>603</v>
      </c>
      <c r="D176" s="413"/>
      <c r="E176" s="429" t="s">
        <v>356</v>
      </c>
      <c r="F176" s="429"/>
      <c r="G176" s="430" t="s">
        <v>893</v>
      </c>
      <c r="H176" s="430"/>
      <c r="I176" s="415" t="s">
        <v>893</v>
      </c>
      <c r="J176" s="415" t="s">
        <v>893</v>
      </c>
      <c r="K176" s="415" t="s">
        <v>260</v>
      </c>
      <c r="L176" s="415" t="s">
        <v>893</v>
      </c>
      <c r="M176" s="415" t="s">
        <v>260</v>
      </c>
      <c r="N176" s="415" t="s">
        <v>260</v>
      </c>
      <c r="O176" s="415" t="s">
        <v>260</v>
      </c>
      <c r="P176" s="415" t="s">
        <v>260</v>
      </c>
      <c r="Q176" s="415" t="s">
        <v>260</v>
      </c>
      <c r="R176" s="415" t="s">
        <v>260</v>
      </c>
      <c r="S176" s="415" t="s">
        <v>260</v>
      </c>
      <c r="T176" s="430" t="s">
        <v>260</v>
      </c>
      <c r="U176" s="430"/>
      <c r="V176" s="430" t="s">
        <v>260</v>
      </c>
      <c r="W176" s="493"/>
    </row>
    <row r="177" spans="1:23" ht="12.75">
      <c r="A177" s="434"/>
      <c r="B177" s="435"/>
      <c r="C177" s="413"/>
      <c r="D177" s="413" t="s">
        <v>596</v>
      </c>
      <c r="E177" s="429" t="s">
        <v>75</v>
      </c>
      <c r="F177" s="429"/>
      <c r="G177" s="430" t="s">
        <v>893</v>
      </c>
      <c r="H177" s="430"/>
      <c r="I177" s="415" t="s">
        <v>893</v>
      </c>
      <c r="J177" s="415" t="s">
        <v>893</v>
      </c>
      <c r="K177" s="415" t="s">
        <v>260</v>
      </c>
      <c r="L177" s="415" t="s">
        <v>893</v>
      </c>
      <c r="M177" s="415" t="s">
        <v>260</v>
      </c>
      <c r="N177" s="415" t="s">
        <v>260</v>
      </c>
      <c r="O177" s="415" t="s">
        <v>260</v>
      </c>
      <c r="P177" s="415" t="s">
        <v>260</v>
      </c>
      <c r="Q177" s="415" t="s">
        <v>260</v>
      </c>
      <c r="R177" s="415" t="s">
        <v>260</v>
      </c>
      <c r="S177" s="415" t="s">
        <v>260</v>
      </c>
      <c r="T177" s="430" t="s">
        <v>260</v>
      </c>
      <c r="U177" s="430"/>
      <c r="V177" s="430" t="s">
        <v>260</v>
      </c>
      <c r="W177" s="493"/>
    </row>
    <row r="178" spans="1:23" ht="12.75">
      <c r="A178" s="434"/>
      <c r="B178" s="435"/>
      <c r="C178" s="413" t="s">
        <v>357</v>
      </c>
      <c r="D178" s="413"/>
      <c r="E178" s="429" t="s">
        <v>358</v>
      </c>
      <c r="F178" s="429"/>
      <c r="G178" s="430" t="s">
        <v>370</v>
      </c>
      <c r="H178" s="430"/>
      <c r="I178" s="415" t="s">
        <v>370</v>
      </c>
      <c r="J178" s="415" t="s">
        <v>370</v>
      </c>
      <c r="K178" s="415" t="s">
        <v>307</v>
      </c>
      <c r="L178" s="415" t="s">
        <v>894</v>
      </c>
      <c r="M178" s="415" t="s">
        <v>260</v>
      </c>
      <c r="N178" s="415" t="s">
        <v>260</v>
      </c>
      <c r="O178" s="415" t="s">
        <v>260</v>
      </c>
      <c r="P178" s="415" t="s">
        <v>260</v>
      </c>
      <c r="Q178" s="415" t="s">
        <v>260</v>
      </c>
      <c r="R178" s="415" t="s">
        <v>260</v>
      </c>
      <c r="S178" s="415" t="s">
        <v>260</v>
      </c>
      <c r="T178" s="430" t="s">
        <v>260</v>
      </c>
      <c r="U178" s="430"/>
      <c r="V178" s="430" t="s">
        <v>260</v>
      </c>
      <c r="W178" s="493"/>
    </row>
    <row r="179" spans="1:23" ht="12.75">
      <c r="A179" s="434"/>
      <c r="B179" s="435"/>
      <c r="C179" s="413"/>
      <c r="D179" s="413" t="s">
        <v>294</v>
      </c>
      <c r="E179" s="429" t="s">
        <v>483</v>
      </c>
      <c r="F179" s="429"/>
      <c r="G179" s="430" t="s">
        <v>307</v>
      </c>
      <c r="H179" s="430"/>
      <c r="I179" s="415" t="s">
        <v>307</v>
      </c>
      <c r="J179" s="415" t="s">
        <v>307</v>
      </c>
      <c r="K179" s="415" t="s">
        <v>307</v>
      </c>
      <c r="L179" s="415" t="s">
        <v>260</v>
      </c>
      <c r="M179" s="415" t="s">
        <v>260</v>
      </c>
      <c r="N179" s="415" t="s">
        <v>260</v>
      </c>
      <c r="O179" s="415" t="s">
        <v>260</v>
      </c>
      <c r="P179" s="415" t="s">
        <v>260</v>
      </c>
      <c r="Q179" s="415" t="s">
        <v>260</v>
      </c>
      <c r="R179" s="415" t="s">
        <v>260</v>
      </c>
      <c r="S179" s="415" t="s">
        <v>260</v>
      </c>
      <c r="T179" s="430" t="s">
        <v>260</v>
      </c>
      <c r="U179" s="430"/>
      <c r="V179" s="430" t="s">
        <v>260</v>
      </c>
      <c r="W179" s="493"/>
    </row>
    <row r="180" spans="1:23" ht="12.75">
      <c r="A180" s="434"/>
      <c r="B180" s="435"/>
      <c r="C180" s="413"/>
      <c r="D180" s="413" t="s">
        <v>596</v>
      </c>
      <c r="E180" s="429" t="s">
        <v>75</v>
      </c>
      <c r="F180" s="429"/>
      <c r="G180" s="430" t="s">
        <v>307</v>
      </c>
      <c r="H180" s="430"/>
      <c r="I180" s="415" t="s">
        <v>307</v>
      </c>
      <c r="J180" s="415" t="s">
        <v>307</v>
      </c>
      <c r="K180" s="415" t="s">
        <v>260</v>
      </c>
      <c r="L180" s="415" t="s">
        <v>307</v>
      </c>
      <c r="M180" s="415" t="s">
        <v>260</v>
      </c>
      <c r="N180" s="415" t="s">
        <v>260</v>
      </c>
      <c r="O180" s="415" t="s">
        <v>260</v>
      </c>
      <c r="P180" s="415" t="s">
        <v>260</v>
      </c>
      <c r="Q180" s="415" t="s">
        <v>260</v>
      </c>
      <c r="R180" s="415" t="s">
        <v>260</v>
      </c>
      <c r="S180" s="415" t="s">
        <v>260</v>
      </c>
      <c r="T180" s="430" t="s">
        <v>260</v>
      </c>
      <c r="U180" s="430"/>
      <c r="V180" s="430" t="s">
        <v>260</v>
      </c>
      <c r="W180" s="493"/>
    </row>
    <row r="181" spans="1:23" ht="12.75">
      <c r="A181" s="434"/>
      <c r="B181" s="435"/>
      <c r="C181" s="413"/>
      <c r="D181" s="413" t="s">
        <v>597</v>
      </c>
      <c r="E181" s="429" t="s">
        <v>493</v>
      </c>
      <c r="F181" s="429"/>
      <c r="G181" s="430" t="s">
        <v>359</v>
      </c>
      <c r="H181" s="430"/>
      <c r="I181" s="415" t="s">
        <v>359</v>
      </c>
      <c r="J181" s="415" t="s">
        <v>359</v>
      </c>
      <c r="K181" s="415" t="s">
        <v>260</v>
      </c>
      <c r="L181" s="415" t="s">
        <v>359</v>
      </c>
      <c r="M181" s="415" t="s">
        <v>260</v>
      </c>
      <c r="N181" s="415" t="s">
        <v>260</v>
      </c>
      <c r="O181" s="415" t="s">
        <v>260</v>
      </c>
      <c r="P181" s="415" t="s">
        <v>260</v>
      </c>
      <c r="Q181" s="415" t="s">
        <v>260</v>
      </c>
      <c r="R181" s="415" t="s">
        <v>260</v>
      </c>
      <c r="S181" s="415" t="s">
        <v>260</v>
      </c>
      <c r="T181" s="430" t="s">
        <v>260</v>
      </c>
      <c r="U181" s="430"/>
      <c r="V181" s="430" t="s">
        <v>260</v>
      </c>
      <c r="W181" s="493"/>
    </row>
    <row r="182" spans="1:23" ht="12.75">
      <c r="A182" s="434"/>
      <c r="B182" s="435"/>
      <c r="C182" s="413"/>
      <c r="D182" s="413" t="s">
        <v>286</v>
      </c>
      <c r="E182" s="429" t="s">
        <v>503</v>
      </c>
      <c r="F182" s="429"/>
      <c r="G182" s="430" t="s">
        <v>895</v>
      </c>
      <c r="H182" s="430"/>
      <c r="I182" s="415" t="s">
        <v>895</v>
      </c>
      <c r="J182" s="415" t="s">
        <v>895</v>
      </c>
      <c r="K182" s="415" t="s">
        <v>260</v>
      </c>
      <c r="L182" s="415" t="s">
        <v>895</v>
      </c>
      <c r="M182" s="415" t="s">
        <v>260</v>
      </c>
      <c r="N182" s="415" t="s">
        <v>260</v>
      </c>
      <c r="O182" s="415" t="s">
        <v>260</v>
      </c>
      <c r="P182" s="415" t="s">
        <v>260</v>
      </c>
      <c r="Q182" s="415" t="s">
        <v>260</v>
      </c>
      <c r="R182" s="415" t="s">
        <v>260</v>
      </c>
      <c r="S182" s="415" t="s">
        <v>260</v>
      </c>
      <c r="T182" s="430" t="s">
        <v>260</v>
      </c>
      <c r="U182" s="430"/>
      <c r="V182" s="430" t="s">
        <v>260</v>
      </c>
      <c r="W182" s="493"/>
    </row>
    <row r="183" spans="1:23" ht="12.75">
      <c r="A183" s="434"/>
      <c r="B183" s="435"/>
      <c r="C183" s="413" t="s">
        <v>361</v>
      </c>
      <c r="D183" s="413"/>
      <c r="E183" s="429" t="s">
        <v>362</v>
      </c>
      <c r="F183" s="429"/>
      <c r="G183" s="430" t="s">
        <v>896</v>
      </c>
      <c r="H183" s="430"/>
      <c r="I183" s="415" t="s">
        <v>896</v>
      </c>
      <c r="J183" s="415" t="s">
        <v>896</v>
      </c>
      <c r="K183" s="415" t="s">
        <v>897</v>
      </c>
      <c r="L183" s="415" t="s">
        <v>898</v>
      </c>
      <c r="M183" s="415" t="s">
        <v>260</v>
      </c>
      <c r="N183" s="415" t="s">
        <v>260</v>
      </c>
      <c r="O183" s="415" t="s">
        <v>260</v>
      </c>
      <c r="P183" s="415" t="s">
        <v>260</v>
      </c>
      <c r="Q183" s="415" t="s">
        <v>260</v>
      </c>
      <c r="R183" s="415" t="s">
        <v>260</v>
      </c>
      <c r="S183" s="415" t="s">
        <v>260</v>
      </c>
      <c r="T183" s="430" t="s">
        <v>260</v>
      </c>
      <c r="U183" s="430"/>
      <c r="V183" s="430" t="s">
        <v>260</v>
      </c>
      <c r="W183" s="493"/>
    </row>
    <row r="184" spans="1:23" ht="12.75">
      <c r="A184" s="434"/>
      <c r="B184" s="435"/>
      <c r="C184" s="413"/>
      <c r="D184" s="413" t="s">
        <v>294</v>
      </c>
      <c r="E184" s="429" t="s">
        <v>483</v>
      </c>
      <c r="F184" s="429"/>
      <c r="G184" s="430" t="s">
        <v>897</v>
      </c>
      <c r="H184" s="430"/>
      <c r="I184" s="415" t="s">
        <v>897</v>
      </c>
      <c r="J184" s="415" t="s">
        <v>897</v>
      </c>
      <c r="K184" s="415" t="s">
        <v>897</v>
      </c>
      <c r="L184" s="415" t="s">
        <v>260</v>
      </c>
      <c r="M184" s="415" t="s">
        <v>260</v>
      </c>
      <c r="N184" s="415" t="s">
        <v>260</v>
      </c>
      <c r="O184" s="415" t="s">
        <v>260</v>
      </c>
      <c r="P184" s="415" t="s">
        <v>260</v>
      </c>
      <c r="Q184" s="415" t="s">
        <v>260</v>
      </c>
      <c r="R184" s="415" t="s">
        <v>260</v>
      </c>
      <c r="S184" s="415" t="s">
        <v>260</v>
      </c>
      <c r="T184" s="430" t="s">
        <v>260</v>
      </c>
      <c r="U184" s="430"/>
      <c r="V184" s="430" t="s">
        <v>260</v>
      </c>
      <c r="W184" s="493"/>
    </row>
    <row r="185" spans="1:23" ht="12.75">
      <c r="A185" s="434"/>
      <c r="B185" s="435"/>
      <c r="C185" s="413"/>
      <c r="D185" s="413" t="s">
        <v>596</v>
      </c>
      <c r="E185" s="429" t="s">
        <v>75</v>
      </c>
      <c r="F185" s="429"/>
      <c r="G185" s="430" t="s">
        <v>638</v>
      </c>
      <c r="H185" s="430"/>
      <c r="I185" s="415" t="s">
        <v>638</v>
      </c>
      <c r="J185" s="415" t="s">
        <v>638</v>
      </c>
      <c r="K185" s="415" t="s">
        <v>260</v>
      </c>
      <c r="L185" s="415" t="s">
        <v>638</v>
      </c>
      <c r="M185" s="415" t="s">
        <v>260</v>
      </c>
      <c r="N185" s="415" t="s">
        <v>260</v>
      </c>
      <c r="O185" s="415" t="s">
        <v>260</v>
      </c>
      <c r="P185" s="415" t="s">
        <v>260</v>
      </c>
      <c r="Q185" s="415" t="s">
        <v>260</v>
      </c>
      <c r="R185" s="415" t="s">
        <v>260</v>
      </c>
      <c r="S185" s="415" t="s">
        <v>260</v>
      </c>
      <c r="T185" s="430" t="s">
        <v>260</v>
      </c>
      <c r="U185" s="430"/>
      <c r="V185" s="430" t="s">
        <v>260</v>
      </c>
      <c r="W185" s="493"/>
    </row>
    <row r="186" spans="1:23" ht="12.75">
      <c r="A186" s="434"/>
      <c r="B186" s="435"/>
      <c r="C186" s="413"/>
      <c r="D186" s="413" t="s">
        <v>342</v>
      </c>
      <c r="E186" s="429" t="s">
        <v>343</v>
      </c>
      <c r="F186" s="429"/>
      <c r="G186" s="430" t="s">
        <v>307</v>
      </c>
      <c r="H186" s="430"/>
      <c r="I186" s="415" t="s">
        <v>307</v>
      </c>
      <c r="J186" s="415" t="s">
        <v>307</v>
      </c>
      <c r="K186" s="415" t="s">
        <v>260</v>
      </c>
      <c r="L186" s="415" t="s">
        <v>307</v>
      </c>
      <c r="M186" s="415" t="s">
        <v>260</v>
      </c>
      <c r="N186" s="415" t="s">
        <v>260</v>
      </c>
      <c r="O186" s="415" t="s">
        <v>260</v>
      </c>
      <c r="P186" s="415" t="s">
        <v>260</v>
      </c>
      <c r="Q186" s="415" t="s">
        <v>260</v>
      </c>
      <c r="R186" s="415" t="s">
        <v>260</v>
      </c>
      <c r="S186" s="415" t="s">
        <v>260</v>
      </c>
      <c r="T186" s="430" t="s">
        <v>260</v>
      </c>
      <c r="U186" s="430"/>
      <c r="V186" s="430" t="s">
        <v>260</v>
      </c>
      <c r="W186" s="493"/>
    </row>
    <row r="187" spans="1:23" ht="12.75">
      <c r="A187" s="434"/>
      <c r="B187" s="435"/>
      <c r="C187" s="413"/>
      <c r="D187" s="413" t="s">
        <v>597</v>
      </c>
      <c r="E187" s="429" t="s">
        <v>493</v>
      </c>
      <c r="F187" s="429"/>
      <c r="G187" s="430" t="s">
        <v>899</v>
      </c>
      <c r="H187" s="430"/>
      <c r="I187" s="415" t="s">
        <v>899</v>
      </c>
      <c r="J187" s="415" t="s">
        <v>899</v>
      </c>
      <c r="K187" s="415" t="s">
        <v>260</v>
      </c>
      <c r="L187" s="415" t="s">
        <v>899</v>
      </c>
      <c r="M187" s="415" t="s">
        <v>260</v>
      </c>
      <c r="N187" s="415" t="s">
        <v>260</v>
      </c>
      <c r="O187" s="415" t="s">
        <v>260</v>
      </c>
      <c r="P187" s="415" t="s">
        <v>260</v>
      </c>
      <c r="Q187" s="415" t="s">
        <v>260</v>
      </c>
      <c r="R187" s="415" t="s">
        <v>260</v>
      </c>
      <c r="S187" s="415" t="s">
        <v>260</v>
      </c>
      <c r="T187" s="430" t="s">
        <v>260</v>
      </c>
      <c r="U187" s="430"/>
      <c r="V187" s="430" t="s">
        <v>260</v>
      </c>
      <c r="W187" s="493"/>
    </row>
    <row r="188" spans="1:23" ht="12.75">
      <c r="A188" s="434"/>
      <c r="B188" s="435"/>
      <c r="C188" s="413"/>
      <c r="D188" s="413" t="s">
        <v>286</v>
      </c>
      <c r="E188" s="429" t="s">
        <v>503</v>
      </c>
      <c r="F188" s="429"/>
      <c r="G188" s="430" t="s">
        <v>360</v>
      </c>
      <c r="H188" s="430"/>
      <c r="I188" s="415" t="s">
        <v>360</v>
      </c>
      <c r="J188" s="415" t="s">
        <v>360</v>
      </c>
      <c r="K188" s="415" t="s">
        <v>260</v>
      </c>
      <c r="L188" s="415" t="s">
        <v>360</v>
      </c>
      <c r="M188" s="415" t="s">
        <v>260</v>
      </c>
      <c r="N188" s="415" t="s">
        <v>260</v>
      </c>
      <c r="O188" s="415" t="s">
        <v>260</v>
      </c>
      <c r="P188" s="415" t="s">
        <v>260</v>
      </c>
      <c r="Q188" s="415" t="s">
        <v>260</v>
      </c>
      <c r="R188" s="415" t="s">
        <v>260</v>
      </c>
      <c r="S188" s="415" t="s">
        <v>260</v>
      </c>
      <c r="T188" s="430" t="s">
        <v>260</v>
      </c>
      <c r="U188" s="430"/>
      <c r="V188" s="430" t="s">
        <v>260</v>
      </c>
      <c r="W188" s="493"/>
    </row>
    <row r="189" spans="1:23" ht="12.75">
      <c r="A189" s="434"/>
      <c r="B189" s="435"/>
      <c r="C189" s="413"/>
      <c r="D189" s="413" t="s">
        <v>336</v>
      </c>
      <c r="E189" s="429" t="s">
        <v>337</v>
      </c>
      <c r="F189" s="429"/>
      <c r="G189" s="430" t="s">
        <v>365</v>
      </c>
      <c r="H189" s="430"/>
      <c r="I189" s="415" t="s">
        <v>365</v>
      </c>
      <c r="J189" s="415" t="s">
        <v>365</v>
      </c>
      <c r="K189" s="415" t="s">
        <v>260</v>
      </c>
      <c r="L189" s="415" t="s">
        <v>365</v>
      </c>
      <c r="M189" s="415" t="s">
        <v>260</v>
      </c>
      <c r="N189" s="415" t="s">
        <v>260</v>
      </c>
      <c r="O189" s="415" t="s">
        <v>260</v>
      </c>
      <c r="P189" s="415" t="s">
        <v>260</v>
      </c>
      <c r="Q189" s="415" t="s">
        <v>260</v>
      </c>
      <c r="R189" s="415" t="s">
        <v>260</v>
      </c>
      <c r="S189" s="415" t="s">
        <v>260</v>
      </c>
      <c r="T189" s="430" t="s">
        <v>260</v>
      </c>
      <c r="U189" s="430"/>
      <c r="V189" s="430" t="s">
        <v>260</v>
      </c>
      <c r="W189" s="493"/>
    </row>
    <row r="190" spans="1:23" ht="12.75">
      <c r="A190" s="434"/>
      <c r="B190" s="435"/>
      <c r="C190" s="413" t="s">
        <v>115</v>
      </c>
      <c r="D190" s="413"/>
      <c r="E190" s="429" t="s">
        <v>529</v>
      </c>
      <c r="F190" s="429"/>
      <c r="G190" s="430" t="s">
        <v>274</v>
      </c>
      <c r="H190" s="430"/>
      <c r="I190" s="415" t="s">
        <v>274</v>
      </c>
      <c r="J190" s="415" t="s">
        <v>260</v>
      </c>
      <c r="K190" s="415" t="s">
        <v>260</v>
      </c>
      <c r="L190" s="415" t="s">
        <v>260</v>
      </c>
      <c r="M190" s="415" t="s">
        <v>274</v>
      </c>
      <c r="N190" s="415" t="s">
        <v>260</v>
      </c>
      <c r="O190" s="415" t="s">
        <v>260</v>
      </c>
      <c r="P190" s="415" t="s">
        <v>260</v>
      </c>
      <c r="Q190" s="415" t="s">
        <v>260</v>
      </c>
      <c r="R190" s="415" t="s">
        <v>260</v>
      </c>
      <c r="S190" s="415" t="s">
        <v>260</v>
      </c>
      <c r="T190" s="430" t="s">
        <v>260</v>
      </c>
      <c r="U190" s="430"/>
      <c r="V190" s="430" t="s">
        <v>260</v>
      </c>
      <c r="W190" s="493"/>
    </row>
    <row r="191" spans="1:23" ht="12.75">
      <c r="A191" s="434"/>
      <c r="B191" s="435"/>
      <c r="C191" s="413"/>
      <c r="D191" s="413" t="s">
        <v>349</v>
      </c>
      <c r="E191" s="429" t="s">
        <v>350</v>
      </c>
      <c r="F191" s="429"/>
      <c r="G191" s="430" t="s">
        <v>274</v>
      </c>
      <c r="H191" s="430"/>
      <c r="I191" s="415" t="s">
        <v>274</v>
      </c>
      <c r="J191" s="415" t="s">
        <v>260</v>
      </c>
      <c r="K191" s="415" t="s">
        <v>260</v>
      </c>
      <c r="L191" s="415" t="s">
        <v>260</v>
      </c>
      <c r="M191" s="415" t="s">
        <v>274</v>
      </c>
      <c r="N191" s="415" t="s">
        <v>260</v>
      </c>
      <c r="O191" s="415" t="s">
        <v>260</v>
      </c>
      <c r="P191" s="415" t="s">
        <v>260</v>
      </c>
      <c r="Q191" s="415" t="s">
        <v>260</v>
      </c>
      <c r="R191" s="415" t="s">
        <v>260</v>
      </c>
      <c r="S191" s="415" t="s">
        <v>260</v>
      </c>
      <c r="T191" s="430" t="s">
        <v>260</v>
      </c>
      <c r="U191" s="430"/>
      <c r="V191" s="430" t="s">
        <v>260</v>
      </c>
      <c r="W191" s="493"/>
    </row>
    <row r="192" spans="1:23" ht="12.75">
      <c r="A192" s="494" t="s">
        <v>565</v>
      </c>
      <c r="B192" s="495"/>
      <c r="C192" s="412"/>
      <c r="D192" s="412"/>
      <c r="E192" s="496" t="s">
        <v>142</v>
      </c>
      <c r="F192" s="496"/>
      <c r="G192" s="497" t="s">
        <v>900</v>
      </c>
      <c r="H192" s="497"/>
      <c r="I192" s="414" t="s">
        <v>900</v>
      </c>
      <c r="J192" s="414" t="s">
        <v>901</v>
      </c>
      <c r="K192" s="414" t="s">
        <v>902</v>
      </c>
      <c r="L192" s="414" t="s">
        <v>903</v>
      </c>
      <c r="M192" s="414" t="s">
        <v>260</v>
      </c>
      <c r="N192" s="414" t="s">
        <v>904</v>
      </c>
      <c r="O192" s="414" t="s">
        <v>260</v>
      </c>
      <c r="P192" s="414" t="s">
        <v>260</v>
      </c>
      <c r="Q192" s="414" t="s">
        <v>260</v>
      </c>
      <c r="R192" s="414" t="s">
        <v>260</v>
      </c>
      <c r="S192" s="414" t="s">
        <v>260</v>
      </c>
      <c r="T192" s="497" t="s">
        <v>260</v>
      </c>
      <c r="U192" s="497"/>
      <c r="V192" s="497" t="s">
        <v>260</v>
      </c>
      <c r="W192" s="498"/>
    </row>
    <row r="193" spans="1:23" ht="12.75">
      <c r="A193" s="434"/>
      <c r="B193" s="435"/>
      <c r="C193" s="413" t="s">
        <v>366</v>
      </c>
      <c r="D193" s="413"/>
      <c r="E193" s="429" t="s">
        <v>367</v>
      </c>
      <c r="F193" s="429"/>
      <c r="G193" s="430" t="s">
        <v>905</v>
      </c>
      <c r="H193" s="430"/>
      <c r="I193" s="415" t="s">
        <v>905</v>
      </c>
      <c r="J193" s="415" t="s">
        <v>260</v>
      </c>
      <c r="K193" s="415" t="s">
        <v>260</v>
      </c>
      <c r="L193" s="415" t="s">
        <v>260</v>
      </c>
      <c r="M193" s="415" t="s">
        <v>260</v>
      </c>
      <c r="N193" s="415" t="s">
        <v>905</v>
      </c>
      <c r="O193" s="415" t="s">
        <v>260</v>
      </c>
      <c r="P193" s="415" t="s">
        <v>260</v>
      </c>
      <c r="Q193" s="415" t="s">
        <v>260</v>
      </c>
      <c r="R193" s="415" t="s">
        <v>260</v>
      </c>
      <c r="S193" s="415" t="s">
        <v>260</v>
      </c>
      <c r="T193" s="430" t="s">
        <v>260</v>
      </c>
      <c r="U193" s="430"/>
      <c r="V193" s="430" t="s">
        <v>260</v>
      </c>
      <c r="W193" s="493"/>
    </row>
    <row r="194" spans="1:23" ht="12.75">
      <c r="A194" s="434"/>
      <c r="B194" s="435"/>
      <c r="C194" s="413"/>
      <c r="D194" s="413" t="s">
        <v>368</v>
      </c>
      <c r="E194" s="429" t="s">
        <v>369</v>
      </c>
      <c r="F194" s="429"/>
      <c r="G194" s="430" t="s">
        <v>905</v>
      </c>
      <c r="H194" s="430"/>
      <c r="I194" s="415" t="s">
        <v>905</v>
      </c>
      <c r="J194" s="415" t="s">
        <v>260</v>
      </c>
      <c r="K194" s="415" t="s">
        <v>260</v>
      </c>
      <c r="L194" s="415" t="s">
        <v>260</v>
      </c>
      <c r="M194" s="415" t="s">
        <v>260</v>
      </c>
      <c r="N194" s="415" t="s">
        <v>905</v>
      </c>
      <c r="O194" s="415" t="s">
        <v>260</v>
      </c>
      <c r="P194" s="415" t="s">
        <v>260</v>
      </c>
      <c r="Q194" s="415" t="s">
        <v>260</v>
      </c>
      <c r="R194" s="415" t="s">
        <v>260</v>
      </c>
      <c r="S194" s="415" t="s">
        <v>260</v>
      </c>
      <c r="T194" s="430" t="s">
        <v>260</v>
      </c>
      <c r="U194" s="430"/>
      <c r="V194" s="430" t="s">
        <v>260</v>
      </c>
      <c r="W194" s="493"/>
    </row>
    <row r="195" spans="1:23" ht="12.75">
      <c r="A195" s="434"/>
      <c r="B195" s="435"/>
      <c r="C195" s="413" t="s">
        <v>566</v>
      </c>
      <c r="D195" s="413"/>
      <c r="E195" s="429" t="s">
        <v>143</v>
      </c>
      <c r="F195" s="429"/>
      <c r="G195" s="430" t="s">
        <v>731</v>
      </c>
      <c r="H195" s="430"/>
      <c r="I195" s="415" t="s">
        <v>731</v>
      </c>
      <c r="J195" s="415" t="s">
        <v>906</v>
      </c>
      <c r="K195" s="415" t="s">
        <v>116</v>
      </c>
      <c r="L195" s="415" t="s">
        <v>907</v>
      </c>
      <c r="M195" s="415" t="s">
        <v>260</v>
      </c>
      <c r="N195" s="415" t="s">
        <v>908</v>
      </c>
      <c r="O195" s="415" t="s">
        <v>260</v>
      </c>
      <c r="P195" s="415" t="s">
        <v>260</v>
      </c>
      <c r="Q195" s="415" t="s">
        <v>260</v>
      </c>
      <c r="R195" s="415" t="s">
        <v>260</v>
      </c>
      <c r="S195" s="415" t="s">
        <v>260</v>
      </c>
      <c r="T195" s="430" t="s">
        <v>260</v>
      </c>
      <c r="U195" s="430"/>
      <c r="V195" s="430" t="s">
        <v>260</v>
      </c>
      <c r="W195" s="493"/>
    </row>
    <row r="196" spans="1:23" ht="12.75">
      <c r="A196" s="434"/>
      <c r="B196" s="435"/>
      <c r="C196" s="413"/>
      <c r="D196" s="413" t="s">
        <v>368</v>
      </c>
      <c r="E196" s="429" t="s">
        <v>369</v>
      </c>
      <c r="F196" s="429"/>
      <c r="G196" s="430" t="s">
        <v>908</v>
      </c>
      <c r="H196" s="430"/>
      <c r="I196" s="415" t="s">
        <v>908</v>
      </c>
      <c r="J196" s="415" t="s">
        <v>260</v>
      </c>
      <c r="K196" s="415" t="s">
        <v>260</v>
      </c>
      <c r="L196" s="415" t="s">
        <v>260</v>
      </c>
      <c r="M196" s="415" t="s">
        <v>260</v>
      </c>
      <c r="N196" s="415" t="s">
        <v>908</v>
      </c>
      <c r="O196" s="415" t="s">
        <v>260</v>
      </c>
      <c r="P196" s="415" t="s">
        <v>260</v>
      </c>
      <c r="Q196" s="415" t="s">
        <v>260</v>
      </c>
      <c r="R196" s="415" t="s">
        <v>260</v>
      </c>
      <c r="S196" s="415" t="s">
        <v>260</v>
      </c>
      <c r="T196" s="430" t="s">
        <v>260</v>
      </c>
      <c r="U196" s="430"/>
      <c r="V196" s="430" t="s">
        <v>260</v>
      </c>
      <c r="W196" s="493"/>
    </row>
    <row r="197" spans="1:23" ht="12.75">
      <c r="A197" s="434"/>
      <c r="B197" s="435"/>
      <c r="C197" s="413"/>
      <c r="D197" s="413" t="s">
        <v>281</v>
      </c>
      <c r="E197" s="429" t="s">
        <v>475</v>
      </c>
      <c r="F197" s="429"/>
      <c r="G197" s="430" t="s">
        <v>909</v>
      </c>
      <c r="H197" s="430"/>
      <c r="I197" s="415" t="s">
        <v>909</v>
      </c>
      <c r="J197" s="415" t="s">
        <v>909</v>
      </c>
      <c r="K197" s="415" t="s">
        <v>909</v>
      </c>
      <c r="L197" s="415" t="s">
        <v>260</v>
      </c>
      <c r="M197" s="415" t="s">
        <v>260</v>
      </c>
      <c r="N197" s="415" t="s">
        <v>260</v>
      </c>
      <c r="O197" s="415" t="s">
        <v>260</v>
      </c>
      <c r="P197" s="415" t="s">
        <v>260</v>
      </c>
      <c r="Q197" s="415" t="s">
        <v>260</v>
      </c>
      <c r="R197" s="415" t="s">
        <v>260</v>
      </c>
      <c r="S197" s="415" t="s">
        <v>260</v>
      </c>
      <c r="T197" s="430" t="s">
        <v>260</v>
      </c>
      <c r="U197" s="430"/>
      <c r="V197" s="430" t="s">
        <v>260</v>
      </c>
      <c r="W197" s="493"/>
    </row>
    <row r="198" spans="1:23" ht="12.75">
      <c r="A198" s="434"/>
      <c r="B198" s="435"/>
      <c r="C198" s="413"/>
      <c r="D198" s="413" t="s">
        <v>306</v>
      </c>
      <c r="E198" s="429" t="s">
        <v>477</v>
      </c>
      <c r="F198" s="429"/>
      <c r="G198" s="430" t="s">
        <v>910</v>
      </c>
      <c r="H198" s="430"/>
      <c r="I198" s="415" t="s">
        <v>910</v>
      </c>
      <c r="J198" s="415" t="s">
        <v>910</v>
      </c>
      <c r="K198" s="415" t="s">
        <v>910</v>
      </c>
      <c r="L198" s="415" t="s">
        <v>260</v>
      </c>
      <c r="M198" s="415" t="s">
        <v>260</v>
      </c>
      <c r="N198" s="415" t="s">
        <v>260</v>
      </c>
      <c r="O198" s="415" t="s">
        <v>260</v>
      </c>
      <c r="P198" s="415" t="s">
        <v>260</v>
      </c>
      <c r="Q198" s="415" t="s">
        <v>260</v>
      </c>
      <c r="R198" s="415" t="s">
        <v>260</v>
      </c>
      <c r="S198" s="415" t="s">
        <v>260</v>
      </c>
      <c r="T198" s="430" t="s">
        <v>260</v>
      </c>
      <c r="U198" s="430"/>
      <c r="V198" s="430" t="s">
        <v>260</v>
      </c>
      <c r="W198" s="493"/>
    </row>
    <row r="199" spans="1:23" ht="12.75">
      <c r="A199" s="434"/>
      <c r="B199" s="435"/>
      <c r="C199" s="413"/>
      <c r="D199" s="413" t="s">
        <v>282</v>
      </c>
      <c r="E199" s="429" t="s">
        <v>479</v>
      </c>
      <c r="F199" s="429"/>
      <c r="G199" s="430" t="s">
        <v>911</v>
      </c>
      <c r="H199" s="430"/>
      <c r="I199" s="415" t="s">
        <v>911</v>
      </c>
      <c r="J199" s="415" t="s">
        <v>911</v>
      </c>
      <c r="K199" s="415" t="s">
        <v>911</v>
      </c>
      <c r="L199" s="415" t="s">
        <v>260</v>
      </c>
      <c r="M199" s="415" t="s">
        <v>260</v>
      </c>
      <c r="N199" s="415" t="s">
        <v>260</v>
      </c>
      <c r="O199" s="415" t="s">
        <v>260</v>
      </c>
      <c r="P199" s="415" t="s">
        <v>260</v>
      </c>
      <c r="Q199" s="415" t="s">
        <v>260</v>
      </c>
      <c r="R199" s="415" t="s">
        <v>260</v>
      </c>
      <c r="S199" s="415" t="s">
        <v>260</v>
      </c>
      <c r="T199" s="430" t="s">
        <v>260</v>
      </c>
      <c r="U199" s="430"/>
      <c r="V199" s="430" t="s">
        <v>260</v>
      </c>
      <c r="W199" s="493"/>
    </row>
    <row r="200" spans="1:23" ht="12.75">
      <c r="A200" s="434"/>
      <c r="B200" s="435"/>
      <c r="C200" s="413"/>
      <c r="D200" s="413" t="s">
        <v>283</v>
      </c>
      <c r="E200" s="429" t="s">
        <v>481</v>
      </c>
      <c r="F200" s="429"/>
      <c r="G200" s="430" t="s">
        <v>912</v>
      </c>
      <c r="H200" s="430"/>
      <c r="I200" s="415" t="s">
        <v>912</v>
      </c>
      <c r="J200" s="415" t="s">
        <v>912</v>
      </c>
      <c r="K200" s="415" t="s">
        <v>912</v>
      </c>
      <c r="L200" s="415" t="s">
        <v>260</v>
      </c>
      <c r="M200" s="415" t="s">
        <v>260</v>
      </c>
      <c r="N200" s="415" t="s">
        <v>260</v>
      </c>
      <c r="O200" s="415" t="s">
        <v>260</v>
      </c>
      <c r="P200" s="415" t="s">
        <v>260</v>
      </c>
      <c r="Q200" s="415" t="s">
        <v>260</v>
      </c>
      <c r="R200" s="415" t="s">
        <v>260</v>
      </c>
      <c r="S200" s="415" t="s">
        <v>260</v>
      </c>
      <c r="T200" s="430" t="s">
        <v>260</v>
      </c>
      <c r="U200" s="430"/>
      <c r="V200" s="430" t="s">
        <v>260</v>
      </c>
      <c r="W200" s="493"/>
    </row>
    <row r="201" spans="1:23" ht="12.75">
      <c r="A201" s="434"/>
      <c r="B201" s="435"/>
      <c r="C201" s="413"/>
      <c r="D201" s="413" t="s">
        <v>597</v>
      </c>
      <c r="E201" s="429" t="s">
        <v>493</v>
      </c>
      <c r="F201" s="429"/>
      <c r="G201" s="430" t="s">
        <v>907</v>
      </c>
      <c r="H201" s="430"/>
      <c r="I201" s="415" t="s">
        <v>907</v>
      </c>
      <c r="J201" s="415" t="s">
        <v>907</v>
      </c>
      <c r="K201" s="415" t="s">
        <v>260</v>
      </c>
      <c r="L201" s="415" t="s">
        <v>907</v>
      </c>
      <c r="M201" s="415" t="s">
        <v>260</v>
      </c>
      <c r="N201" s="415" t="s">
        <v>260</v>
      </c>
      <c r="O201" s="415" t="s">
        <v>260</v>
      </c>
      <c r="P201" s="415" t="s">
        <v>260</v>
      </c>
      <c r="Q201" s="415" t="s">
        <v>260</v>
      </c>
      <c r="R201" s="415" t="s">
        <v>260</v>
      </c>
      <c r="S201" s="415" t="s">
        <v>260</v>
      </c>
      <c r="T201" s="430" t="s">
        <v>260</v>
      </c>
      <c r="U201" s="430"/>
      <c r="V201" s="430" t="s">
        <v>260</v>
      </c>
      <c r="W201" s="493"/>
    </row>
    <row r="202" spans="1:23" ht="12.75">
      <c r="A202" s="434"/>
      <c r="B202" s="435"/>
      <c r="C202" s="413" t="s">
        <v>567</v>
      </c>
      <c r="D202" s="413"/>
      <c r="E202" s="429" t="s">
        <v>151</v>
      </c>
      <c r="F202" s="429"/>
      <c r="G202" s="430" t="s">
        <v>913</v>
      </c>
      <c r="H202" s="430"/>
      <c r="I202" s="415" t="s">
        <v>913</v>
      </c>
      <c r="J202" s="415" t="s">
        <v>913</v>
      </c>
      <c r="K202" s="415" t="s">
        <v>260</v>
      </c>
      <c r="L202" s="415" t="s">
        <v>913</v>
      </c>
      <c r="M202" s="415" t="s">
        <v>260</v>
      </c>
      <c r="N202" s="415" t="s">
        <v>260</v>
      </c>
      <c r="O202" s="415" t="s">
        <v>260</v>
      </c>
      <c r="P202" s="415" t="s">
        <v>260</v>
      </c>
      <c r="Q202" s="415" t="s">
        <v>260</v>
      </c>
      <c r="R202" s="415" t="s">
        <v>260</v>
      </c>
      <c r="S202" s="415" t="s">
        <v>260</v>
      </c>
      <c r="T202" s="430" t="s">
        <v>260</v>
      </c>
      <c r="U202" s="430"/>
      <c r="V202" s="430" t="s">
        <v>260</v>
      </c>
      <c r="W202" s="493"/>
    </row>
    <row r="203" spans="1:23" ht="12.75">
      <c r="A203" s="434"/>
      <c r="B203" s="435"/>
      <c r="C203" s="413"/>
      <c r="D203" s="413" t="s">
        <v>371</v>
      </c>
      <c r="E203" s="429" t="s">
        <v>40</v>
      </c>
      <c r="F203" s="429"/>
      <c r="G203" s="430" t="s">
        <v>913</v>
      </c>
      <c r="H203" s="430"/>
      <c r="I203" s="415" t="s">
        <v>913</v>
      </c>
      <c r="J203" s="415" t="s">
        <v>913</v>
      </c>
      <c r="K203" s="415" t="s">
        <v>260</v>
      </c>
      <c r="L203" s="415" t="s">
        <v>913</v>
      </c>
      <c r="M203" s="415" t="s">
        <v>260</v>
      </c>
      <c r="N203" s="415" t="s">
        <v>260</v>
      </c>
      <c r="O203" s="415" t="s">
        <v>260</v>
      </c>
      <c r="P203" s="415" t="s">
        <v>260</v>
      </c>
      <c r="Q203" s="415" t="s">
        <v>260</v>
      </c>
      <c r="R203" s="415" t="s">
        <v>260</v>
      </c>
      <c r="S203" s="415" t="s">
        <v>260</v>
      </c>
      <c r="T203" s="430" t="s">
        <v>260</v>
      </c>
      <c r="U203" s="430"/>
      <c r="V203" s="430" t="s">
        <v>260</v>
      </c>
      <c r="W203" s="493"/>
    </row>
    <row r="204" spans="1:23" ht="12.75">
      <c r="A204" s="434"/>
      <c r="B204" s="435"/>
      <c r="C204" s="413" t="s">
        <v>568</v>
      </c>
      <c r="D204" s="413"/>
      <c r="E204" s="429" t="s">
        <v>569</v>
      </c>
      <c r="F204" s="429"/>
      <c r="G204" s="430" t="s">
        <v>914</v>
      </c>
      <c r="H204" s="430"/>
      <c r="I204" s="415" t="s">
        <v>914</v>
      </c>
      <c r="J204" s="415" t="s">
        <v>260</v>
      </c>
      <c r="K204" s="415" t="s">
        <v>260</v>
      </c>
      <c r="L204" s="415" t="s">
        <v>260</v>
      </c>
      <c r="M204" s="415" t="s">
        <v>260</v>
      </c>
      <c r="N204" s="415" t="s">
        <v>914</v>
      </c>
      <c r="O204" s="415" t="s">
        <v>260</v>
      </c>
      <c r="P204" s="415" t="s">
        <v>260</v>
      </c>
      <c r="Q204" s="415" t="s">
        <v>260</v>
      </c>
      <c r="R204" s="415" t="s">
        <v>260</v>
      </c>
      <c r="S204" s="415" t="s">
        <v>260</v>
      </c>
      <c r="T204" s="430" t="s">
        <v>260</v>
      </c>
      <c r="U204" s="430"/>
      <c r="V204" s="430" t="s">
        <v>260</v>
      </c>
      <c r="W204" s="493"/>
    </row>
    <row r="205" spans="1:23" ht="12.75">
      <c r="A205" s="434"/>
      <c r="B205" s="435"/>
      <c r="C205" s="413"/>
      <c r="D205" s="413" t="s">
        <v>368</v>
      </c>
      <c r="E205" s="429" t="s">
        <v>369</v>
      </c>
      <c r="F205" s="429"/>
      <c r="G205" s="430" t="s">
        <v>914</v>
      </c>
      <c r="H205" s="430"/>
      <c r="I205" s="415" t="s">
        <v>914</v>
      </c>
      <c r="J205" s="415" t="s">
        <v>260</v>
      </c>
      <c r="K205" s="415" t="s">
        <v>260</v>
      </c>
      <c r="L205" s="415" t="s">
        <v>260</v>
      </c>
      <c r="M205" s="415" t="s">
        <v>260</v>
      </c>
      <c r="N205" s="415" t="s">
        <v>914</v>
      </c>
      <c r="O205" s="415" t="s">
        <v>260</v>
      </c>
      <c r="P205" s="415" t="s">
        <v>260</v>
      </c>
      <c r="Q205" s="415" t="s">
        <v>260</v>
      </c>
      <c r="R205" s="415" t="s">
        <v>260</v>
      </c>
      <c r="S205" s="415" t="s">
        <v>260</v>
      </c>
      <c r="T205" s="430" t="s">
        <v>260</v>
      </c>
      <c r="U205" s="430"/>
      <c r="V205" s="430" t="s">
        <v>260</v>
      </c>
      <c r="W205" s="493"/>
    </row>
    <row r="206" spans="1:23" ht="12.75">
      <c r="A206" s="434"/>
      <c r="B206" s="435"/>
      <c r="C206" s="413" t="s">
        <v>372</v>
      </c>
      <c r="D206" s="413"/>
      <c r="E206" s="429" t="s">
        <v>373</v>
      </c>
      <c r="F206" s="429"/>
      <c r="G206" s="430" t="s">
        <v>738</v>
      </c>
      <c r="H206" s="430"/>
      <c r="I206" s="415" t="s">
        <v>738</v>
      </c>
      <c r="J206" s="415" t="s">
        <v>260</v>
      </c>
      <c r="K206" s="415" t="s">
        <v>260</v>
      </c>
      <c r="L206" s="415" t="s">
        <v>260</v>
      </c>
      <c r="M206" s="415" t="s">
        <v>260</v>
      </c>
      <c r="N206" s="415" t="s">
        <v>738</v>
      </c>
      <c r="O206" s="415" t="s">
        <v>260</v>
      </c>
      <c r="P206" s="415" t="s">
        <v>260</v>
      </c>
      <c r="Q206" s="415" t="s">
        <v>260</v>
      </c>
      <c r="R206" s="415" t="s">
        <v>260</v>
      </c>
      <c r="S206" s="415" t="s">
        <v>260</v>
      </c>
      <c r="T206" s="430" t="s">
        <v>260</v>
      </c>
      <c r="U206" s="430"/>
      <c r="V206" s="430" t="s">
        <v>260</v>
      </c>
      <c r="W206" s="493"/>
    </row>
    <row r="207" spans="1:23" ht="12.75">
      <c r="A207" s="434"/>
      <c r="B207" s="435"/>
      <c r="C207" s="413"/>
      <c r="D207" s="413" t="s">
        <v>368</v>
      </c>
      <c r="E207" s="429" t="s">
        <v>369</v>
      </c>
      <c r="F207" s="429"/>
      <c r="G207" s="430" t="s">
        <v>738</v>
      </c>
      <c r="H207" s="430"/>
      <c r="I207" s="415" t="s">
        <v>738</v>
      </c>
      <c r="J207" s="415" t="s">
        <v>260</v>
      </c>
      <c r="K207" s="415" t="s">
        <v>260</v>
      </c>
      <c r="L207" s="415" t="s">
        <v>260</v>
      </c>
      <c r="M207" s="415" t="s">
        <v>260</v>
      </c>
      <c r="N207" s="415" t="s">
        <v>738</v>
      </c>
      <c r="O207" s="415" t="s">
        <v>260</v>
      </c>
      <c r="P207" s="415" t="s">
        <v>260</v>
      </c>
      <c r="Q207" s="415" t="s">
        <v>260</v>
      </c>
      <c r="R207" s="415" t="s">
        <v>260</v>
      </c>
      <c r="S207" s="415" t="s">
        <v>260</v>
      </c>
      <c r="T207" s="430" t="s">
        <v>260</v>
      </c>
      <c r="U207" s="430"/>
      <c r="V207" s="430" t="s">
        <v>260</v>
      </c>
      <c r="W207" s="493"/>
    </row>
    <row r="208" spans="1:23" ht="12.75">
      <c r="A208" s="434"/>
      <c r="B208" s="435"/>
      <c r="C208" s="413" t="s">
        <v>78</v>
      </c>
      <c r="D208" s="413"/>
      <c r="E208" s="429" t="s">
        <v>153</v>
      </c>
      <c r="F208" s="429"/>
      <c r="G208" s="430" t="s">
        <v>915</v>
      </c>
      <c r="H208" s="430"/>
      <c r="I208" s="415" t="s">
        <v>915</v>
      </c>
      <c r="J208" s="415" t="s">
        <v>260</v>
      </c>
      <c r="K208" s="415" t="s">
        <v>260</v>
      </c>
      <c r="L208" s="415" t="s">
        <v>260</v>
      </c>
      <c r="M208" s="415" t="s">
        <v>260</v>
      </c>
      <c r="N208" s="415" t="s">
        <v>915</v>
      </c>
      <c r="O208" s="415" t="s">
        <v>260</v>
      </c>
      <c r="P208" s="415" t="s">
        <v>260</v>
      </c>
      <c r="Q208" s="415" t="s">
        <v>260</v>
      </c>
      <c r="R208" s="415" t="s">
        <v>260</v>
      </c>
      <c r="S208" s="415" t="s">
        <v>260</v>
      </c>
      <c r="T208" s="430" t="s">
        <v>260</v>
      </c>
      <c r="U208" s="430"/>
      <c r="V208" s="430" t="s">
        <v>260</v>
      </c>
      <c r="W208" s="493"/>
    </row>
    <row r="209" spans="1:23" ht="12.75">
      <c r="A209" s="434"/>
      <c r="B209" s="435"/>
      <c r="C209" s="413"/>
      <c r="D209" s="413" t="s">
        <v>368</v>
      </c>
      <c r="E209" s="429" t="s">
        <v>369</v>
      </c>
      <c r="F209" s="429"/>
      <c r="G209" s="430" t="s">
        <v>915</v>
      </c>
      <c r="H209" s="430"/>
      <c r="I209" s="415" t="s">
        <v>915</v>
      </c>
      <c r="J209" s="415" t="s">
        <v>260</v>
      </c>
      <c r="K209" s="415" t="s">
        <v>260</v>
      </c>
      <c r="L209" s="415" t="s">
        <v>260</v>
      </c>
      <c r="M209" s="415" t="s">
        <v>260</v>
      </c>
      <c r="N209" s="415" t="s">
        <v>915</v>
      </c>
      <c r="O209" s="415" t="s">
        <v>260</v>
      </c>
      <c r="P209" s="415" t="s">
        <v>260</v>
      </c>
      <c r="Q209" s="415" t="s">
        <v>260</v>
      </c>
      <c r="R209" s="415" t="s">
        <v>260</v>
      </c>
      <c r="S209" s="415" t="s">
        <v>260</v>
      </c>
      <c r="T209" s="430" t="s">
        <v>260</v>
      </c>
      <c r="U209" s="430"/>
      <c r="V209" s="430" t="s">
        <v>260</v>
      </c>
      <c r="W209" s="493"/>
    </row>
    <row r="210" spans="1:23" ht="12.75">
      <c r="A210" s="434"/>
      <c r="B210" s="435"/>
      <c r="C210" s="413" t="s">
        <v>570</v>
      </c>
      <c r="D210" s="413"/>
      <c r="E210" s="429" t="s">
        <v>154</v>
      </c>
      <c r="F210" s="429"/>
      <c r="G210" s="430" t="s">
        <v>916</v>
      </c>
      <c r="H210" s="430"/>
      <c r="I210" s="415" t="s">
        <v>916</v>
      </c>
      <c r="J210" s="415" t="s">
        <v>917</v>
      </c>
      <c r="K210" s="415" t="s">
        <v>918</v>
      </c>
      <c r="L210" s="415" t="s">
        <v>919</v>
      </c>
      <c r="M210" s="415" t="s">
        <v>260</v>
      </c>
      <c r="N210" s="415" t="s">
        <v>265</v>
      </c>
      <c r="O210" s="415" t="s">
        <v>260</v>
      </c>
      <c r="P210" s="415" t="s">
        <v>260</v>
      </c>
      <c r="Q210" s="415" t="s">
        <v>260</v>
      </c>
      <c r="R210" s="415" t="s">
        <v>260</v>
      </c>
      <c r="S210" s="415" t="s">
        <v>260</v>
      </c>
      <c r="T210" s="430" t="s">
        <v>260</v>
      </c>
      <c r="U210" s="430"/>
      <c r="V210" s="430" t="s">
        <v>260</v>
      </c>
      <c r="W210" s="493"/>
    </row>
    <row r="211" spans="1:23" ht="12.75">
      <c r="A211" s="434"/>
      <c r="B211" s="435"/>
      <c r="C211" s="413"/>
      <c r="D211" s="413" t="s">
        <v>280</v>
      </c>
      <c r="E211" s="429" t="s">
        <v>473</v>
      </c>
      <c r="F211" s="429"/>
      <c r="G211" s="430" t="s">
        <v>265</v>
      </c>
      <c r="H211" s="430"/>
      <c r="I211" s="415" t="s">
        <v>265</v>
      </c>
      <c r="J211" s="415" t="s">
        <v>260</v>
      </c>
      <c r="K211" s="415" t="s">
        <v>260</v>
      </c>
      <c r="L211" s="415" t="s">
        <v>260</v>
      </c>
      <c r="M211" s="415" t="s">
        <v>260</v>
      </c>
      <c r="N211" s="415" t="s">
        <v>265</v>
      </c>
      <c r="O211" s="415" t="s">
        <v>260</v>
      </c>
      <c r="P211" s="415" t="s">
        <v>260</v>
      </c>
      <c r="Q211" s="415" t="s">
        <v>260</v>
      </c>
      <c r="R211" s="415" t="s">
        <v>260</v>
      </c>
      <c r="S211" s="415" t="s">
        <v>260</v>
      </c>
      <c r="T211" s="430" t="s">
        <v>260</v>
      </c>
      <c r="U211" s="430"/>
      <c r="V211" s="430" t="s">
        <v>260</v>
      </c>
      <c r="W211" s="493"/>
    </row>
    <row r="212" spans="1:23" ht="12.75">
      <c r="A212" s="434"/>
      <c r="B212" s="435"/>
      <c r="C212" s="413"/>
      <c r="D212" s="413" t="s">
        <v>281</v>
      </c>
      <c r="E212" s="429" t="s">
        <v>475</v>
      </c>
      <c r="F212" s="429"/>
      <c r="G212" s="430" t="s">
        <v>920</v>
      </c>
      <c r="H212" s="430"/>
      <c r="I212" s="415" t="s">
        <v>920</v>
      </c>
      <c r="J212" s="415" t="s">
        <v>920</v>
      </c>
      <c r="K212" s="415" t="s">
        <v>920</v>
      </c>
      <c r="L212" s="415" t="s">
        <v>260</v>
      </c>
      <c r="M212" s="415" t="s">
        <v>260</v>
      </c>
      <c r="N212" s="415" t="s">
        <v>260</v>
      </c>
      <c r="O212" s="415" t="s">
        <v>260</v>
      </c>
      <c r="P212" s="415" t="s">
        <v>260</v>
      </c>
      <c r="Q212" s="415" t="s">
        <v>260</v>
      </c>
      <c r="R212" s="415" t="s">
        <v>260</v>
      </c>
      <c r="S212" s="415" t="s">
        <v>260</v>
      </c>
      <c r="T212" s="430" t="s">
        <v>260</v>
      </c>
      <c r="U212" s="430"/>
      <c r="V212" s="430" t="s">
        <v>260</v>
      </c>
      <c r="W212" s="493"/>
    </row>
    <row r="213" spans="1:23" ht="12.75">
      <c r="A213" s="434"/>
      <c r="B213" s="435"/>
      <c r="C213" s="413"/>
      <c r="D213" s="413" t="s">
        <v>306</v>
      </c>
      <c r="E213" s="429" t="s">
        <v>477</v>
      </c>
      <c r="F213" s="429"/>
      <c r="G213" s="430" t="s">
        <v>102</v>
      </c>
      <c r="H213" s="430"/>
      <c r="I213" s="415" t="s">
        <v>102</v>
      </c>
      <c r="J213" s="415" t="s">
        <v>102</v>
      </c>
      <c r="K213" s="415" t="s">
        <v>102</v>
      </c>
      <c r="L213" s="415" t="s">
        <v>260</v>
      </c>
      <c r="M213" s="415" t="s">
        <v>260</v>
      </c>
      <c r="N213" s="415" t="s">
        <v>260</v>
      </c>
      <c r="O213" s="415" t="s">
        <v>260</v>
      </c>
      <c r="P213" s="415" t="s">
        <v>260</v>
      </c>
      <c r="Q213" s="415" t="s">
        <v>260</v>
      </c>
      <c r="R213" s="415" t="s">
        <v>260</v>
      </c>
      <c r="S213" s="415" t="s">
        <v>260</v>
      </c>
      <c r="T213" s="430" t="s">
        <v>260</v>
      </c>
      <c r="U213" s="430"/>
      <c r="V213" s="430" t="s">
        <v>260</v>
      </c>
      <c r="W213" s="493"/>
    </row>
    <row r="214" spans="1:23" ht="12.75">
      <c r="A214" s="434"/>
      <c r="B214" s="435"/>
      <c r="C214" s="413"/>
      <c r="D214" s="413" t="s">
        <v>282</v>
      </c>
      <c r="E214" s="429" t="s">
        <v>479</v>
      </c>
      <c r="F214" s="429"/>
      <c r="G214" s="430" t="s">
        <v>921</v>
      </c>
      <c r="H214" s="430"/>
      <c r="I214" s="415" t="s">
        <v>921</v>
      </c>
      <c r="J214" s="415" t="s">
        <v>921</v>
      </c>
      <c r="K214" s="415" t="s">
        <v>921</v>
      </c>
      <c r="L214" s="415" t="s">
        <v>260</v>
      </c>
      <c r="M214" s="415" t="s">
        <v>260</v>
      </c>
      <c r="N214" s="415" t="s">
        <v>260</v>
      </c>
      <c r="O214" s="415" t="s">
        <v>260</v>
      </c>
      <c r="P214" s="415" t="s">
        <v>260</v>
      </c>
      <c r="Q214" s="415" t="s">
        <v>260</v>
      </c>
      <c r="R214" s="415" t="s">
        <v>260</v>
      </c>
      <c r="S214" s="415" t="s">
        <v>260</v>
      </c>
      <c r="T214" s="430" t="s">
        <v>260</v>
      </c>
      <c r="U214" s="430"/>
      <c r="V214" s="430" t="s">
        <v>260</v>
      </c>
      <c r="W214" s="493"/>
    </row>
    <row r="215" spans="1:23" ht="12.75">
      <c r="A215" s="434"/>
      <c r="B215" s="435"/>
      <c r="C215" s="413"/>
      <c r="D215" s="413" t="s">
        <v>283</v>
      </c>
      <c r="E215" s="429" t="s">
        <v>481</v>
      </c>
      <c r="F215" s="429"/>
      <c r="G215" s="430" t="s">
        <v>922</v>
      </c>
      <c r="H215" s="430"/>
      <c r="I215" s="415" t="s">
        <v>922</v>
      </c>
      <c r="J215" s="415" t="s">
        <v>922</v>
      </c>
      <c r="K215" s="415" t="s">
        <v>922</v>
      </c>
      <c r="L215" s="415" t="s">
        <v>260</v>
      </c>
      <c r="M215" s="415" t="s">
        <v>260</v>
      </c>
      <c r="N215" s="415" t="s">
        <v>260</v>
      </c>
      <c r="O215" s="415" t="s">
        <v>260</v>
      </c>
      <c r="P215" s="415" t="s">
        <v>260</v>
      </c>
      <c r="Q215" s="415" t="s">
        <v>260</v>
      </c>
      <c r="R215" s="415" t="s">
        <v>260</v>
      </c>
      <c r="S215" s="415" t="s">
        <v>260</v>
      </c>
      <c r="T215" s="430" t="s">
        <v>260</v>
      </c>
      <c r="U215" s="430"/>
      <c r="V215" s="430" t="s">
        <v>260</v>
      </c>
      <c r="W215" s="493"/>
    </row>
    <row r="216" spans="1:23" ht="12.75">
      <c r="A216" s="434"/>
      <c r="B216" s="435"/>
      <c r="C216" s="413"/>
      <c r="D216" s="413" t="s">
        <v>294</v>
      </c>
      <c r="E216" s="429" t="s">
        <v>483</v>
      </c>
      <c r="F216" s="429"/>
      <c r="G216" s="430" t="s">
        <v>264</v>
      </c>
      <c r="H216" s="430"/>
      <c r="I216" s="415" t="s">
        <v>264</v>
      </c>
      <c r="J216" s="415" t="s">
        <v>264</v>
      </c>
      <c r="K216" s="415" t="s">
        <v>264</v>
      </c>
      <c r="L216" s="415" t="s">
        <v>260</v>
      </c>
      <c r="M216" s="415" t="s">
        <v>260</v>
      </c>
      <c r="N216" s="415" t="s">
        <v>260</v>
      </c>
      <c r="O216" s="415" t="s">
        <v>260</v>
      </c>
      <c r="P216" s="415" t="s">
        <v>260</v>
      </c>
      <c r="Q216" s="415" t="s">
        <v>260</v>
      </c>
      <c r="R216" s="415" t="s">
        <v>260</v>
      </c>
      <c r="S216" s="415" t="s">
        <v>260</v>
      </c>
      <c r="T216" s="430" t="s">
        <v>260</v>
      </c>
      <c r="U216" s="430"/>
      <c r="V216" s="430" t="s">
        <v>260</v>
      </c>
      <c r="W216" s="493"/>
    </row>
    <row r="217" spans="1:23" ht="12.75">
      <c r="A217" s="434"/>
      <c r="B217" s="435"/>
      <c r="C217" s="413"/>
      <c r="D217" s="413" t="s">
        <v>596</v>
      </c>
      <c r="E217" s="429" t="s">
        <v>75</v>
      </c>
      <c r="F217" s="429"/>
      <c r="G217" s="430" t="s">
        <v>635</v>
      </c>
      <c r="H217" s="430"/>
      <c r="I217" s="415" t="s">
        <v>635</v>
      </c>
      <c r="J217" s="415" t="s">
        <v>635</v>
      </c>
      <c r="K217" s="415" t="s">
        <v>260</v>
      </c>
      <c r="L217" s="415" t="s">
        <v>635</v>
      </c>
      <c r="M217" s="415" t="s">
        <v>260</v>
      </c>
      <c r="N217" s="415" t="s">
        <v>260</v>
      </c>
      <c r="O217" s="415" t="s">
        <v>260</v>
      </c>
      <c r="P217" s="415" t="s">
        <v>260</v>
      </c>
      <c r="Q217" s="415" t="s">
        <v>260</v>
      </c>
      <c r="R217" s="415" t="s">
        <v>260</v>
      </c>
      <c r="S217" s="415" t="s">
        <v>260</v>
      </c>
      <c r="T217" s="430" t="s">
        <v>260</v>
      </c>
      <c r="U217" s="430"/>
      <c r="V217" s="430" t="s">
        <v>260</v>
      </c>
      <c r="W217" s="493"/>
    </row>
    <row r="218" spans="1:23" ht="12.75">
      <c r="A218" s="434"/>
      <c r="B218" s="435"/>
      <c r="C218" s="413"/>
      <c r="D218" s="413" t="s">
        <v>284</v>
      </c>
      <c r="E218" s="429" t="s">
        <v>491</v>
      </c>
      <c r="F218" s="429"/>
      <c r="G218" s="430" t="s">
        <v>923</v>
      </c>
      <c r="H218" s="430"/>
      <c r="I218" s="415" t="s">
        <v>923</v>
      </c>
      <c r="J218" s="415" t="s">
        <v>923</v>
      </c>
      <c r="K218" s="415" t="s">
        <v>260</v>
      </c>
      <c r="L218" s="415" t="s">
        <v>923</v>
      </c>
      <c r="M218" s="415" t="s">
        <v>260</v>
      </c>
      <c r="N218" s="415" t="s">
        <v>260</v>
      </c>
      <c r="O218" s="415" t="s">
        <v>260</v>
      </c>
      <c r="P218" s="415" t="s">
        <v>260</v>
      </c>
      <c r="Q218" s="415" t="s">
        <v>260</v>
      </c>
      <c r="R218" s="415" t="s">
        <v>260</v>
      </c>
      <c r="S218" s="415" t="s">
        <v>260</v>
      </c>
      <c r="T218" s="430" t="s">
        <v>260</v>
      </c>
      <c r="U218" s="430"/>
      <c r="V218" s="430" t="s">
        <v>260</v>
      </c>
      <c r="W218" s="493"/>
    </row>
    <row r="219" spans="1:23" ht="12.75">
      <c r="A219" s="434"/>
      <c r="B219" s="435"/>
      <c r="C219" s="413"/>
      <c r="D219" s="413" t="s">
        <v>597</v>
      </c>
      <c r="E219" s="429" t="s">
        <v>493</v>
      </c>
      <c r="F219" s="429"/>
      <c r="G219" s="430" t="s">
        <v>924</v>
      </c>
      <c r="H219" s="430"/>
      <c r="I219" s="415" t="s">
        <v>924</v>
      </c>
      <c r="J219" s="415" t="s">
        <v>924</v>
      </c>
      <c r="K219" s="415" t="s">
        <v>260</v>
      </c>
      <c r="L219" s="415" t="s">
        <v>924</v>
      </c>
      <c r="M219" s="415" t="s">
        <v>260</v>
      </c>
      <c r="N219" s="415" t="s">
        <v>260</v>
      </c>
      <c r="O219" s="415" t="s">
        <v>260</v>
      </c>
      <c r="P219" s="415" t="s">
        <v>260</v>
      </c>
      <c r="Q219" s="415" t="s">
        <v>260</v>
      </c>
      <c r="R219" s="415" t="s">
        <v>260</v>
      </c>
      <c r="S219" s="415" t="s">
        <v>260</v>
      </c>
      <c r="T219" s="430" t="s">
        <v>260</v>
      </c>
      <c r="U219" s="430"/>
      <c r="V219" s="430" t="s">
        <v>260</v>
      </c>
      <c r="W219" s="493"/>
    </row>
    <row r="220" spans="1:23" ht="12.75">
      <c r="A220" s="434"/>
      <c r="B220" s="435"/>
      <c r="C220" s="413"/>
      <c r="D220" s="413" t="s">
        <v>312</v>
      </c>
      <c r="E220" s="429" t="s">
        <v>104</v>
      </c>
      <c r="F220" s="429"/>
      <c r="G220" s="430" t="s">
        <v>925</v>
      </c>
      <c r="H220" s="430"/>
      <c r="I220" s="415" t="s">
        <v>925</v>
      </c>
      <c r="J220" s="415" t="s">
        <v>925</v>
      </c>
      <c r="K220" s="415" t="s">
        <v>260</v>
      </c>
      <c r="L220" s="415" t="s">
        <v>925</v>
      </c>
      <c r="M220" s="415" t="s">
        <v>260</v>
      </c>
      <c r="N220" s="415" t="s">
        <v>260</v>
      </c>
      <c r="O220" s="415" t="s">
        <v>260</v>
      </c>
      <c r="P220" s="415" t="s">
        <v>260</v>
      </c>
      <c r="Q220" s="415" t="s">
        <v>260</v>
      </c>
      <c r="R220" s="415" t="s">
        <v>260</v>
      </c>
      <c r="S220" s="415" t="s">
        <v>260</v>
      </c>
      <c r="T220" s="430" t="s">
        <v>260</v>
      </c>
      <c r="U220" s="430"/>
      <c r="V220" s="430" t="s">
        <v>260</v>
      </c>
      <c r="W220" s="493"/>
    </row>
    <row r="221" spans="1:23" ht="12.75">
      <c r="A221" s="434"/>
      <c r="B221" s="435"/>
      <c r="C221" s="413"/>
      <c r="D221" s="413" t="s">
        <v>286</v>
      </c>
      <c r="E221" s="429" t="s">
        <v>503</v>
      </c>
      <c r="F221" s="429"/>
      <c r="G221" s="430" t="s">
        <v>285</v>
      </c>
      <c r="H221" s="430"/>
      <c r="I221" s="415" t="s">
        <v>285</v>
      </c>
      <c r="J221" s="415" t="s">
        <v>285</v>
      </c>
      <c r="K221" s="415" t="s">
        <v>260</v>
      </c>
      <c r="L221" s="415" t="s">
        <v>285</v>
      </c>
      <c r="M221" s="415" t="s">
        <v>260</v>
      </c>
      <c r="N221" s="415" t="s">
        <v>260</v>
      </c>
      <c r="O221" s="415" t="s">
        <v>260</v>
      </c>
      <c r="P221" s="415" t="s">
        <v>260</v>
      </c>
      <c r="Q221" s="415" t="s">
        <v>260</v>
      </c>
      <c r="R221" s="415" t="s">
        <v>260</v>
      </c>
      <c r="S221" s="415" t="s">
        <v>260</v>
      </c>
      <c r="T221" s="430" t="s">
        <v>260</v>
      </c>
      <c r="U221" s="430"/>
      <c r="V221" s="430" t="s">
        <v>260</v>
      </c>
      <c r="W221" s="493"/>
    </row>
    <row r="222" spans="1:23" ht="12.75">
      <c r="A222" s="434"/>
      <c r="B222" s="435"/>
      <c r="C222" s="413"/>
      <c r="D222" s="413" t="s">
        <v>299</v>
      </c>
      <c r="E222" s="429" t="s">
        <v>505</v>
      </c>
      <c r="F222" s="429"/>
      <c r="G222" s="430" t="s">
        <v>285</v>
      </c>
      <c r="H222" s="430"/>
      <c r="I222" s="415" t="s">
        <v>285</v>
      </c>
      <c r="J222" s="415" t="s">
        <v>285</v>
      </c>
      <c r="K222" s="415" t="s">
        <v>260</v>
      </c>
      <c r="L222" s="415" t="s">
        <v>285</v>
      </c>
      <c r="M222" s="415" t="s">
        <v>260</v>
      </c>
      <c r="N222" s="415" t="s">
        <v>260</v>
      </c>
      <c r="O222" s="415" t="s">
        <v>260</v>
      </c>
      <c r="P222" s="415" t="s">
        <v>260</v>
      </c>
      <c r="Q222" s="415" t="s">
        <v>260</v>
      </c>
      <c r="R222" s="415" t="s">
        <v>260</v>
      </c>
      <c r="S222" s="415" t="s">
        <v>260</v>
      </c>
      <c r="T222" s="430" t="s">
        <v>260</v>
      </c>
      <c r="U222" s="430"/>
      <c r="V222" s="430" t="s">
        <v>260</v>
      </c>
      <c r="W222" s="493"/>
    </row>
    <row r="223" spans="1:23" ht="12.75">
      <c r="A223" s="434"/>
      <c r="B223" s="435"/>
      <c r="C223" s="413"/>
      <c r="D223" s="413" t="s">
        <v>288</v>
      </c>
      <c r="E223" s="429" t="s">
        <v>507</v>
      </c>
      <c r="F223" s="429"/>
      <c r="G223" s="430" t="s">
        <v>926</v>
      </c>
      <c r="H223" s="430"/>
      <c r="I223" s="415" t="s">
        <v>926</v>
      </c>
      <c r="J223" s="415" t="s">
        <v>926</v>
      </c>
      <c r="K223" s="415" t="s">
        <v>260</v>
      </c>
      <c r="L223" s="415" t="s">
        <v>926</v>
      </c>
      <c r="M223" s="415" t="s">
        <v>260</v>
      </c>
      <c r="N223" s="415" t="s">
        <v>260</v>
      </c>
      <c r="O223" s="415" t="s">
        <v>260</v>
      </c>
      <c r="P223" s="415" t="s">
        <v>260</v>
      </c>
      <c r="Q223" s="415" t="s">
        <v>260</v>
      </c>
      <c r="R223" s="415" t="s">
        <v>260</v>
      </c>
      <c r="S223" s="415" t="s">
        <v>260</v>
      </c>
      <c r="T223" s="430" t="s">
        <v>260</v>
      </c>
      <c r="U223" s="430"/>
      <c r="V223" s="430" t="s">
        <v>260</v>
      </c>
      <c r="W223" s="493"/>
    </row>
    <row r="224" spans="1:23" ht="12.75">
      <c r="A224" s="434"/>
      <c r="B224" s="435"/>
      <c r="C224" s="413"/>
      <c r="D224" s="413" t="s">
        <v>318</v>
      </c>
      <c r="E224" s="429" t="s">
        <v>319</v>
      </c>
      <c r="F224" s="429"/>
      <c r="G224" s="430" t="s">
        <v>927</v>
      </c>
      <c r="H224" s="430"/>
      <c r="I224" s="415" t="s">
        <v>927</v>
      </c>
      <c r="J224" s="415" t="s">
        <v>927</v>
      </c>
      <c r="K224" s="415" t="s">
        <v>260</v>
      </c>
      <c r="L224" s="415" t="s">
        <v>927</v>
      </c>
      <c r="M224" s="415" t="s">
        <v>260</v>
      </c>
      <c r="N224" s="415" t="s">
        <v>260</v>
      </c>
      <c r="O224" s="415" t="s">
        <v>260</v>
      </c>
      <c r="P224" s="415" t="s">
        <v>260</v>
      </c>
      <c r="Q224" s="415" t="s">
        <v>260</v>
      </c>
      <c r="R224" s="415" t="s">
        <v>260</v>
      </c>
      <c r="S224" s="415" t="s">
        <v>260</v>
      </c>
      <c r="T224" s="430" t="s">
        <v>260</v>
      </c>
      <c r="U224" s="430"/>
      <c r="V224" s="430" t="s">
        <v>260</v>
      </c>
      <c r="W224" s="493"/>
    </row>
    <row r="225" spans="1:23" ht="12.75">
      <c r="A225" s="434"/>
      <c r="B225" s="435"/>
      <c r="C225" s="413" t="s">
        <v>374</v>
      </c>
      <c r="D225" s="413"/>
      <c r="E225" s="429" t="s">
        <v>529</v>
      </c>
      <c r="F225" s="429"/>
      <c r="G225" s="430" t="s">
        <v>928</v>
      </c>
      <c r="H225" s="430"/>
      <c r="I225" s="415" t="s">
        <v>928</v>
      </c>
      <c r="J225" s="415" t="s">
        <v>322</v>
      </c>
      <c r="K225" s="415" t="s">
        <v>260</v>
      </c>
      <c r="L225" s="415" t="s">
        <v>322</v>
      </c>
      <c r="M225" s="415" t="s">
        <v>260</v>
      </c>
      <c r="N225" s="415" t="s">
        <v>929</v>
      </c>
      <c r="O225" s="415" t="s">
        <v>260</v>
      </c>
      <c r="P225" s="415" t="s">
        <v>260</v>
      </c>
      <c r="Q225" s="415" t="s">
        <v>260</v>
      </c>
      <c r="R225" s="415" t="s">
        <v>260</v>
      </c>
      <c r="S225" s="415" t="s">
        <v>260</v>
      </c>
      <c r="T225" s="430" t="s">
        <v>260</v>
      </c>
      <c r="U225" s="430"/>
      <c r="V225" s="430" t="s">
        <v>260</v>
      </c>
      <c r="W225" s="493"/>
    </row>
    <row r="226" spans="1:23" ht="12.75">
      <c r="A226" s="434"/>
      <c r="B226" s="435"/>
      <c r="C226" s="413"/>
      <c r="D226" s="413" t="s">
        <v>368</v>
      </c>
      <c r="E226" s="429" t="s">
        <v>369</v>
      </c>
      <c r="F226" s="429"/>
      <c r="G226" s="430" t="s">
        <v>929</v>
      </c>
      <c r="H226" s="430"/>
      <c r="I226" s="415" t="s">
        <v>929</v>
      </c>
      <c r="J226" s="415" t="s">
        <v>260</v>
      </c>
      <c r="K226" s="415" t="s">
        <v>260</v>
      </c>
      <c r="L226" s="415" t="s">
        <v>260</v>
      </c>
      <c r="M226" s="415" t="s">
        <v>260</v>
      </c>
      <c r="N226" s="415" t="s">
        <v>929</v>
      </c>
      <c r="O226" s="415" t="s">
        <v>260</v>
      </c>
      <c r="P226" s="415" t="s">
        <v>260</v>
      </c>
      <c r="Q226" s="415" t="s">
        <v>260</v>
      </c>
      <c r="R226" s="415" t="s">
        <v>260</v>
      </c>
      <c r="S226" s="415" t="s">
        <v>260</v>
      </c>
      <c r="T226" s="430" t="s">
        <v>260</v>
      </c>
      <c r="U226" s="430"/>
      <c r="V226" s="430" t="s">
        <v>260</v>
      </c>
      <c r="W226" s="493"/>
    </row>
    <row r="227" spans="1:23" ht="12.75">
      <c r="A227" s="434"/>
      <c r="B227" s="435"/>
      <c r="C227" s="413"/>
      <c r="D227" s="413" t="s">
        <v>596</v>
      </c>
      <c r="E227" s="429" t="s">
        <v>75</v>
      </c>
      <c r="F227" s="429"/>
      <c r="G227" s="430" t="s">
        <v>305</v>
      </c>
      <c r="H227" s="430"/>
      <c r="I227" s="415" t="s">
        <v>305</v>
      </c>
      <c r="J227" s="415" t="s">
        <v>305</v>
      </c>
      <c r="K227" s="415" t="s">
        <v>260</v>
      </c>
      <c r="L227" s="415" t="s">
        <v>305</v>
      </c>
      <c r="M227" s="415" t="s">
        <v>260</v>
      </c>
      <c r="N227" s="415" t="s">
        <v>260</v>
      </c>
      <c r="O227" s="415" t="s">
        <v>260</v>
      </c>
      <c r="P227" s="415" t="s">
        <v>260</v>
      </c>
      <c r="Q227" s="415" t="s">
        <v>260</v>
      </c>
      <c r="R227" s="415" t="s">
        <v>260</v>
      </c>
      <c r="S227" s="415" t="s">
        <v>260</v>
      </c>
      <c r="T227" s="430" t="s">
        <v>260</v>
      </c>
      <c r="U227" s="430"/>
      <c r="V227" s="430" t="s">
        <v>260</v>
      </c>
      <c r="W227" s="493"/>
    </row>
    <row r="228" spans="1:23" ht="12.75">
      <c r="A228" s="434"/>
      <c r="B228" s="435"/>
      <c r="C228" s="413"/>
      <c r="D228" s="413" t="s">
        <v>597</v>
      </c>
      <c r="E228" s="429" t="s">
        <v>493</v>
      </c>
      <c r="F228" s="429"/>
      <c r="G228" s="430" t="s">
        <v>305</v>
      </c>
      <c r="H228" s="430"/>
      <c r="I228" s="415" t="s">
        <v>305</v>
      </c>
      <c r="J228" s="415" t="s">
        <v>305</v>
      </c>
      <c r="K228" s="415" t="s">
        <v>260</v>
      </c>
      <c r="L228" s="415" t="s">
        <v>305</v>
      </c>
      <c r="M228" s="415" t="s">
        <v>260</v>
      </c>
      <c r="N228" s="415" t="s">
        <v>260</v>
      </c>
      <c r="O228" s="415" t="s">
        <v>260</v>
      </c>
      <c r="P228" s="415" t="s">
        <v>260</v>
      </c>
      <c r="Q228" s="415" t="s">
        <v>260</v>
      </c>
      <c r="R228" s="415" t="s">
        <v>260</v>
      </c>
      <c r="S228" s="415" t="s">
        <v>260</v>
      </c>
      <c r="T228" s="430" t="s">
        <v>260</v>
      </c>
      <c r="U228" s="430"/>
      <c r="V228" s="430" t="s">
        <v>260</v>
      </c>
      <c r="W228" s="493"/>
    </row>
    <row r="229" spans="1:23" ht="12.75">
      <c r="A229" s="494" t="s">
        <v>571</v>
      </c>
      <c r="B229" s="495"/>
      <c r="C229" s="412"/>
      <c r="D229" s="412"/>
      <c r="E229" s="496" t="s">
        <v>155</v>
      </c>
      <c r="F229" s="496"/>
      <c r="G229" s="497" t="s">
        <v>930</v>
      </c>
      <c r="H229" s="497"/>
      <c r="I229" s="414" t="s">
        <v>930</v>
      </c>
      <c r="J229" s="414" t="s">
        <v>381</v>
      </c>
      <c r="K229" s="414" t="s">
        <v>260</v>
      </c>
      <c r="L229" s="414" t="s">
        <v>381</v>
      </c>
      <c r="M229" s="414" t="s">
        <v>260</v>
      </c>
      <c r="N229" s="414" t="s">
        <v>931</v>
      </c>
      <c r="O229" s="414" t="s">
        <v>260</v>
      </c>
      <c r="P229" s="414" t="s">
        <v>260</v>
      </c>
      <c r="Q229" s="414" t="s">
        <v>260</v>
      </c>
      <c r="R229" s="414" t="s">
        <v>260</v>
      </c>
      <c r="S229" s="414" t="s">
        <v>260</v>
      </c>
      <c r="T229" s="497" t="s">
        <v>260</v>
      </c>
      <c r="U229" s="497"/>
      <c r="V229" s="497" t="s">
        <v>260</v>
      </c>
      <c r="W229" s="498"/>
    </row>
    <row r="230" spans="1:23" ht="12.75">
      <c r="A230" s="434"/>
      <c r="B230" s="435"/>
      <c r="C230" s="413" t="s">
        <v>572</v>
      </c>
      <c r="D230" s="413"/>
      <c r="E230" s="429" t="s">
        <v>156</v>
      </c>
      <c r="F230" s="429"/>
      <c r="G230" s="430" t="s">
        <v>381</v>
      </c>
      <c r="H230" s="430"/>
      <c r="I230" s="415" t="s">
        <v>381</v>
      </c>
      <c r="J230" s="415" t="s">
        <v>381</v>
      </c>
      <c r="K230" s="415" t="s">
        <v>260</v>
      </c>
      <c r="L230" s="415" t="s">
        <v>381</v>
      </c>
      <c r="M230" s="415" t="s">
        <v>260</v>
      </c>
      <c r="N230" s="415" t="s">
        <v>260</v>
      </c>
      <c r="O230" s="415" t="s">
        <v>260</v>
      </c>
      <c r="P230" s="415" t="s">
        <v>260</v>
      </c>
      <c r="Q230" s="415" t="s">
        <v>260</v>
      </c>
      <c r="R230" s="415" t="s">
        <v>260</v>
      </c>
      <c r="S230" s="415" t="s">
        <v>260</v>
      </c>
      <c r="T230" s="430" t="s">
        <v>260</v>
      </c>
      <c r="U230" s="430"/>
      <c r="V230" s="430" t="s">
        <v>260</v>
      </c>
      <c r="W230" s="493"/>
    </row>
    <row r="231" spans="1:23" ht="12.75">
      <c r="A231" s="434"/>
      <c r="B231" s="435"/>
      <c r="C231" s="413"/>
      <c r="D231" s="413" t="s">
        <v>597</v>
      </c>
      <c r="E231" s="429" t="s">
        <v>493</v>
      </c>
      <c r="F231" s="429"/>
      <c r="G231" s="430" t="s">
        <v>381</v>
      </c>
      <c r="H231" s="430"/>
      <c r="I231" s="415" t="s">
        <v>381</v>
      </c>
      <c r="J231" s="415" t="s">
        <v>381</v>
      </c>
      <c r="K231" s="415" t="s">
        <v>260</v>
      </c>
      <c r="L231" s="415" t="s">
        <v>381</v>
      </c>
      <c r="M231" s="415" t="s">
        <v>260</v>
      </c>
      <c r="N231" s="415" t="s">
        <v>260</v>
      </c>
      <c r="O231" s="415" t="s">
        <v>260</v>
      </c>
      <c r="P231" s="415" t="s">
        <v>260</v>
      </c>
      <c r="Q231" s="415" t="s">
        <v>260</v>
      </c>
      <c r="R231" s="415" t="s">
        <v>260</v>
      </c>
      <c r="S231" s="415" t="s">
        <v>260</v>
      </c>
      <c r="T231" s="430" t="s">
        <v>260</v>
      </c>
      <c r="U231" s="430"/>
      <c r="V231" s="430" t="s">
        <v>260</v>
      </c>
      <c r="W231" s="493"/>
    </row>
    <row r="232" spans="1:23" ht="12.75">
      <c r="A232" s="434"/>
      <c r="B232" s="435"/>
      <c r="C232" s="413" t="s">
        <v>117</v>
      </c>
      <c r="D232" s="413"/>
      <c r="E232" s="429" t="s">
        <v>118</v>
      </c>
      <c r="F232" s="429"/>
      <c r="G232" s="430" t="s">
        <v>931</v>
      </c>
      <c r="H232" s="430"/>
      <c r="I232" s="415" t="s">
        <v>931</v>
      </c>
      <c r="J232" s="415" t="s">
        <v>260</v>
      </c>
      <c r="K232" s="415" t="s">
        <v>260</v>
      </c>
      <c r="L232" s="415" t="s">
        <v>260</v>
      </c>
      <c r="M232" s="415" t="s">
        <v>260</v>
      </c>
      <c r="N232" s="415" t="s">
        <v>931</v>
      </c>
      <c r="O232" s="415" t="s">
        <v>260</v>
      </c>
      <c r="P232" s="415" t="s">
        <v>260</v>
      </c>
      <c r="Q232" s="415" t="s">
        <v>260</v>
      </c>
      <c r="R232" s="415" t="s">
        <v>260</v>
      </c>
      <c r="S232" s="415" t="s">
        <v>260</v>
      </c>
      <c r="T232" s="430" t="s">
        <v>260</v>
      </c>
      <c r="U232" s="430"/>
      <c r="V232" s="430" t="s">
        <v>260</v>
      </c>
      <c r="W232" s="493"/>
    </row>
    <row r="233" spans="1:23" ht="12.75">
      <c r="A233" s="434"/>
      <c r="B233" s="435"/>
      <c r="C233" s="413"/>
      <c r="D233" s="413" t="s">
        <v>119</v>
      </c>
      <c r="E233" s="429" t="s">
        <v>120</v>
      </c>
      <c r="F233" s="429"/>
      <c r="G233" s="430" t="s">
        <v>931</v>
      </c>
      <c r="H233" s="430"/>
      <c r="I233" s="415" t="s">
        <v>931</v>
      </c>
      <c r="J233" s="415" t="s">
        <v>260</v>
      </c>
      <c r="K233" s="415" t="s">
        <v>260</v>
      </c>
      <c r="L233" s="415" t="s">
        <v>260</v>
      </c>
      <c r="M233" s="415" t="s">
        <v>260</v>
      </c>
      <c r="N233" s="415" t="s">
        <v>931</v>
      </c>
      <c r="O233" s="415" t="s">
        <v>260</v>
      </c>
      <c r="P233" s="415" t="s">
        <v>260</v>
      </c>
      <c r="Q233" s="415" t="s">
        <v>260</v>
      </c>
      <c r="R233" s="415" t="s">
        <v>260</v>
      </c>
      <c r="S233" s="415" t="s">
        <v>260</v>
      </c>
      <c r="T233" s="430" t="s">
        <v>260</v>
      </c>
      <c r="U233" s="430"/>
      <c r="V233" s="430" t="s">
        <v>260</v>
      </c>
      <c r="W233" s="493"/>
    </row>
    <row r="234" spans="1:23" ht="12.75">
      <c r="A234" s="494" t="s">
        <v>438</v>
      </c>
      <c r="B234" s="495"/>
      <c r="C234" s="412"/>
      <c r="D234" s="412"/>
      <c r="E234" s="496" t="s">
        <v>73</v>
      </c>
      <c r="F234" s="496"/>
      <c r="G234" s="497" t="s">
        <v>932</v>
      </c>
      <c r="H234" s="497"/>
      <c r="I234" s="414" t="s">
        <v>933</v>
      </c>
      <c r="J234" s="414" t="s">
        <v>933</v>
      </c>
      <c r="K234" s="414" t="s">
        <v>260</v>
      </c>
      <c r="L234" s="414" t="s">
        <v>933</v>
      </c>
      <c r="M234" s="414" t="s">
        <v>260</v>
      </c>
      <c r="N234" s="414" t="s">
        <v>260</v>
      </c>
      <c r="O234" s="414" t="s">
        <v>260</v>
      </c>
      <c r="P234" s="414" t="s">
        <v>260</v>
      </c>
      <c r="Q234" s="414" t="s">
        <v>260</v>
      </c>
      <c r="R234" s="414" t="s">
        <v>123</v>
      </c>
      <c r="S234" s="414" t="s">
        <v>123</v>
      </c>
      <c r="T234" s="497" t="s">
        <v>260</v>
      </c>
      <c r="U234" s="497"/>
      <c r="V234" s="497" t="s">
        <v>260</v>
      </c>
      <c r="W234" s="498"/>
    </row>
    <row r="235" spans="1:23" ht="12.75">
      <c r="A235" s="434"/>
      <c r="B235" s="435"/>
      <c r="C235" s="413" t="s">
        <v>934</v>
      </c>
      <c r="D235" s="413"/>
      <c r="E235" s="429" t="s">
        <v>935</v>
      </c>
      <c r="F235" s="429"/>
      <c r="G235" s="430" t="s">
        <v>98</v>
      </c>
      <c r="H235" s="430"/>
      <c r="I235" s="415" t="s">
        <v>98</v>
      </c>
      <c r="J235" s="415" t="s">
        <v>98</v>
      </c>
      <c r="K235" s="415" t="s">
        <v>260</v>
      </c>
      <c r="L235" s="415" t="s">
        <v>98</v>
      </c>
      <c r="M235" s="415" t="s">
        <v>260</v>
      </c>
      <c r="N235" s="415" t="s">
        <v>260</v>
      </c>
      <c r="O235" s="415" t="s">
        <v>260</v>
      </c>
      <c r="P235" s="415" t="s">
        <v>260</v>
      </c>
      <c r="Q235" s="415" t="s">
        <v>260</v>
      </c>
      <c r="R235" s="415" t="s">
        <v>260</v>
      </c>
      <c r="S235" s="415" t="s">
        <v>260</v>
      </c>
      <c r="T235" s="430" t="s">
        <v>260</v>
      </c>
      <c r="U235" s="430"/>
      <c r="V235" s="430" t="s">
        <v>260</v>
      </c>
      <c r="W235" s="493"/>
    </row>
    <row r="236" spans="1:23" ht="12.75">
      <c r="A236" s="434"/>
      <c r="B236" s="435"/>
      <c r="C236" s="413"/>
      <c r="D236" s="413" t="s">
        <v>597</v>
      </c>
      <c r="E236" s="429" t="s">
        <v>493</v>
      </c>
      <c r="F236" s="429"/>
      <c r="G236" s="430" t="s">
        <v>98</v>
      </c>
      <c r="H236" s="430"/>
      <c r="I236" s="415" t="s">
        <v>98</v>
      </c>
      <c r="J236" s="415" t="s">
        <v>98</v>
      </c>
      <c r="K236" s="415" t="s">
        <v>260</v>
      </c>
      <c r="L236" s="415" t="s">
        <v>98</v>
      </c>
      <c r="M236" s="415" t="s">
        <v>260</v>
      </c>
      <c r="N236" s="415" t="s">
        <v>260</v>
      </c>
      <c r="O236" s="415" t="s">
        <v>260</v>
      </c>
      <c r="P236" s="415" t="s">
        <v>260</v>
      </c>
      <c r="Q236" s="415" t="s">
        <v>260</v>
      </c>
      <c r="R236" s="415" t="s">
        <v>260</v>
      </c>
      <c r="S236" s="415" t="s">
        <v>260</v>
      </c>
      <c r="T236" s="430" t="s">
        <v>260</v>
      </c>
      <c r="U236" s="430"/>
      <c r="V236" s="430" t="s">
        <v>260</v>
      </c>
      <c r="W236" s="493"/>
    </row>
    <row r="237" spans="1:23" ht="12.75">
      <c r="A237" s="434"/>
      <c r="B237" s="435"/>
      <c r="C237" s="413" t="s">
        <v>376</v>
      </c>
      <c r="D237" s="413"/>
      <c r="E237" s="429" t="s">
        <v>377</v>
      </c>
      <c r="F237" s="429"/>
      <c r="G237" s="430" t="s">
        <v>936</v>
      </c>
      <c r="H237" s="430"/>
      <c r="I237" s="415" t="s">
        <v>936</v>
      </c>
      <c r="J237" s="415" t="s">
        <v>936</v>
      </c>
      <c r="K237" s="415" t="s">
        <v>260</v>
      </c>
      <c r="L237" s="415" t="s">
        <v>936</v>
      </c>
      <c r="M237" s="415" t="s">
        <v>260</v>
      </c>
      <c r="N237" s="415" t="s">
        <v>260</v>
      </c>
      <c r="O237" s="415" t="s">
        <v>260</v>
      </c>
      <c r="P237" s="415" t="s">
        <v>260</v>
      </c>
      <c r="Q237" s="415" t="s">
        <v>260</v>
      </c>
      <c r="R237" s="415" t="s">
        <v>260</v>
      </c>
      <c r="S237" s="415" t="s">
        <v>260</v>
      </c>
      <c r="T237" s="430" t="s">
        <v>260</v>
      </c>
      <c r="U237" s="430"/>
      <c r="V237" s="430" t="s">
        <v>260</v>
      </c>
      <c r="W237" s="493"/>
    </row>
    <row r="238" spans="1:23" ht="12.75">
      <c r="A238" s="434"/>
      <c r="B238" s="435"/>
      <c r="C238" s="413"/>
      <c r="D238" s="413" t="s">
        <v>596</v>
      </c>
      <c r="E238" s="429" t="s">
        <v>75</v>
      </c>
      <c r="F238" s="429"/>
      <c r="G238" s="430" t="s">
        <v>937</v>
      </c>
      <c r="H238" s="430"/>
      <c r="I238" s="415" t="s">
        <v>937</v>
      </c>
      <c r="J238" s="415" t="s">
        <v>937</v>
      </c>
      <c r="K238" s="415" t="s">
        <v>260</v>
      </c>
      <c r="L238" s="415" t="s">
        <v>937</v>
      </c>
      <c r="M238" s="415" t="s">
        <v>260</v>
      </c>
      <c r="N238" s="415" t="s">
        <v>260</v>
      </c>
      <c r="O238" s="415" t="s">
        <v>260</v>
      </c>
      <c r="P238" s="415" t="s">
        <v>260</v>
      </c>
      <c r="Q238" s="415" t="s">
        <v>260</v>
      </c>
      <c r="R238" s="415" t="s">
        <v>260</v>
      </c>
      <c r="S238" s="415" t="s">
        <v>260</v>
      </c>
      <c r="T238" s="430" t="s">
        <v>260</v>
      </c>
      <c r="U238" s="430"/>
      <c r="V238" s="430" t="s">
        <v>260</v>
      </c>
      <c r="W238" s="493"/>
    </row>
    <row r="239" spans="1:23" ht="12.75">
      <c r="A239" s="434"/>
      <c r="B239" s="435"/>
      <c r="C239" s="413"/>
      <c r="D239" s="413" t="s">
        <v>597</v>
      </c>
      <c r="E239" s="429" t="s">
        <v>493</v>
      </c>
      <c r="F239" s="429"/>
      <c r="G239" s="430" t="s">
        <v>938</v>
      </c>
      <c r="H239" s="430"/>
      <c r="I239" s="415" t="s">
        <v>938</v>
      </c>
      <c r="J239" s="415" t="s">
        <v>938</v>
      </c>
      <c r="K239" s="415" t="s">
        <v>260</v>
      </c>
      <c r="L239" s="415" t="s">
        <v>938</v>
      </c>
      <c r="M239" s="415" t="s">
        <v>260</v>
      </c>
      <c r="N239" s="415" t="s">
        <v>260</v>
      </c>
      <c r="O239" s="415" t="s">
        <v>260</v>
      </c>
      <c r="P239" s="415" t="s">
        <v>260</v>
      </c>
      <c r="Q239" s="415" t="s">
        <v>260</v>
      </c>
      <c r="R239" s="415" t="s">
        <v>260</v>
      </c>
      <c r="S239" s="415" t="s">
        <v>260</v>
      </c>
      <c r="T239" s="430" t="s">
        <v>260</v>
      </c>
      <c r="U239" s="430"/>
      <c r="V239" s="430" t="s">
        <v>260</v>
      </c>
      <c r="W239" s="493"/>
    </row>
    <row r="240" spans="1:23" ht="12.75">
      <c r="A240" s="434"/>
      <c r="B240" s="435"/>
      <c r="C240" s="413" t="s">
        <v>604</v>
      </c>
      <c r="D240" s="413"/>
      <c r="E240" s="429" t="s">
        <v>378</v>
      </c>
      <c r="F240" s="429"/>
      <c r="G240" s="430" t="s">
        <v>0</v>
      </c>
      <c r="H240" s="430"/>
      <c r="I240" s="415" t="s">
        <v>1</v>
      </c>
      <c r="J240" s="415" t="s">
        <v>1</v>
      </c>
      <c r="K240" s="415" t="s">
        <v>260</v>
      </c>
      <c r="L240" s="415" t="s">
        <v>1</v>
      </c>
      <c r="M240" s="415" t="s">
        <v>260</v>
      </c>
      <c r="N240" s="415" t="s">
        <v>260</v>
      </c>
      <c r="O240" s="415" t="s">
        <v>260</v>
      </c>
      <c r="P240" s="415" t="s">
        <v>260</v>
      </c>
      <c r="Q240" s="415" t="s">
        <v>260</v>
      </c>
      <c r="R240" s="415" t="s">
        <v>123</v>
      </c>
      <c r="S240" s="415" t="s">
        <v>123</v>
      </c>
      <c r="T240" s="430" t="s">
        <v>260</v>
      </c>
      <c r="U240" s="430"/>
      <c r="V240" s="430" t="s">
        <v>260</v>
      </c>
      <c r="W240" s="493"/>
    </row>
    <row r="241" spans="1:23" ht="12.75">
      <c r="A241" s="434"/>
      <c r="B241" s="435"/>
      <c r="C241" s="413"/>
      <c r="D241" s="413" t="s">
        <v>596</v>
      </c>
      <c r="E241" s="429" t="s">
        <v>75</v>
      </c>
      <c r="F241" s="429"/>
      <c r="G241" s="430" t="s">
        <v>2</v>
      </c>
      <c r="H241" s="430"/>
      <c r="I241" s="415" t="s">
        <v>2</v>
      </c>
      <c r="J241" s="415" t="s">
        <v>2</v>
      </c>
      <c r="K241" s="415" t="s">
        <v>260</v>
      </c>
      <c r="L241" s="415" t="s">
        <v>2</v>
      </c>
      <c r="M241" s="415" t="s">
        <v>260</v>
      </c>
      <c r="N241" s="415" t="s">
        <v>260</v>
      </c>
      <c r="O241" s="415" t="s">
        <v>260</v>
      </c>
      <c r="P241" s="415" t="s">
        <v>260</v>
      </c>
      <c r="Q241" s="415" t="s">
        <v>260</v>
      </c>
      <c r="R241" s="415" t="s">
        <v>260</v>
      </c>
      <c r="S241" s="415" t="s">
        <v>260</v>
      </c>
      <c r="T241" s="430" t="s">
        <v>260</v>
      </c>
      <c r="U241" s="430"/>
      <c r="V241" s="430" t="s">
        <v>260</v>
      </c>
      <c r="W241" s="493"/>
    </row>
    <row r="242" spans="1:23" ht="12.75">
      <c r="A242" s="434"/>
      <c r="B242" s="435"/>
      <c r="C242" s="413"/>
      <c r="D242" s="413" t="s">
        <v>598</v>
      </c>
      <c r="E242" s="429" t="s">
        <v>487</v>
      </c>
      <c r="F242" s="429"/>
      <c r="G242" s="430" t="s">
        <v>3</v>
      </c>
      <c r="H242" s="430"/>
      <c r="I242" s="415" t="s">
        <v>3</v>
      </c>
      <c r="J242" s="415" t="s">
        <v>3</v>
      </c>
      <c r="K242" s="415" t="s">
        <v>260</v>
      </c>
      <c r="L242" s="415" t="s">
        <v>3</v>
      </c>
      <c r="M242" s="415" t="s">
        <v>260</v>
      </c>
      <c r="N242" s="415" t="s">
        <v>260</v>
      </c>
      <c r="O242" s="415" t="s">
        <v>260</v>
      </c>
      <c r="P242" s="415" t="s">
        <v>260</v>
      </c>
      <c r="Q242" s="415" t="s">
        <v>260</v>
      </c>
      <c r="R242" s="415" t="s">
        <v>260</v>
      </c>
      <c r="S242" s="415" t="s">
        <v>260</v>
      </c>
      <c r="T242" s="430" t="s">
        <v>260</v>
      </c>
      <c r="U242" s="430"/>
      <c r="V242" s="430" t="s">
        <v>260</v>
      </c>
      <c r="W242" s="493"/>
    </row>
    <row r="243" spans="1:23" ht="12.75">
      <c r="A243" s="434"/>
      <c r="B243" s="435"/>
      <c r="C243" s="413"/>
      <c r="D243" s="413" t="s">
        <v>597</v>
      </c>
      <c r="E243" s="429" t="s">
        <v>493</v>
      </c>
      <c r="F243" s="429"/>
      <c r="G243" s="430" t="s">
        <v>114</v>
      </c>
      <c r="H243" s="430"/>
      <c r="I243" s="415" t="s">
        <v>114</v>
      </c>
      <c r="J243" s="415" t="s">
        <v>114</v>
      </c>
      <c r="K243" s="415" t="s">
        <v>260</v>
      </c>
      <c r="L243" s="415" t="s">
        <v>114</v>
      </c>
      <c r="M243" s="415" t="s">
        <v>260</v>
      </c>
      <c r="N243" s="415" t="s">
        <v>260</v>
      </c>
      <c r="O243" s="415" t="s">
        <v>260</v>
      </c>
      <c r="P243" s="415" t="s">
        <v>260</v>
      </c>
      <c r="Q243" s="415" t="s">
        <v>260</v>
      </c>
      <c r="R243" s="415" t="s">
        <v>260</v>
      </c>
      <c r="S243" s="415" t="s">
        <v>260</v>
      </c>
      <c r="T243" s="430" t="s">
        <v>260</v>
      </c>
      <c r="U243" s="430"/>
      <c r="V243" s="430" t="s">
        <v>260</v>
      </c>
      <c r="W243" s="493"/>
    </row>
    <row r="244" spans="1:23" ht="12.75">
      <c r="A244" s="434"/>
      <c r="B244" s="435"/>
      <c r="C244" s="413"/>
      <c r="D244" s="413" t="s">
        <v>425</v>
      </c>
      <c r="E244" s="429" t="s">
        <v>269</v>
      </c>
      <c r="F244" s="429"/>
      <c r="G244" s="430" t="s">
        <v>123</v>
      </c>
      <c r="H244" s="430"/>
      <c r="I244" s="415" t="s">
        <v>260</v>
      </c>
      <c r="J244" s="415" t="s">
        <v>260</v>
      </c>
      <c r="K244" s="415" t="s">
        <v>260</v>
      </c>
      <c r="L244" s="415" t="s">
        <v>260</v>
      </c>
      <c r="M244" s="415" t="s">
        <v>260</v>
      </c>
      <c r="N244" s="415" t="s">
        <v>260</v>
      </c>
      <c r="O244" s="415" t="s">
        <v>260</v>
      </c>
      <c r="P244" s="415" t="s">
        <v>260</v>
      </c>
      <c r="Q244" s="415" t="s">
        <v>260</v>
      </c>
      <c r="R244" s="415" t="s">
        <v>123</v>
      </c>
      <c r="S244" s="415" t="s">
        <v>123</v>
      </c>
      <c r="T244" s="430" t="s">
        <v>260</v>
      </c>
      <c r="U244" s="430"/>
      <c r="V244" s="430" t="s">
        <v>260</v>
      </c>
      <c r="W244" s="493"/>
    </row>
    <row r="245" spans="1:23" ht="12.75">
      <c r="A245" s="434"/>
      <c r="B245" s="435"/>
      <c r="C245" s="413" t="s">
        <v>379</v>
      </c>
      <c r="D245" s="413"/>
      <c r="E245" s="429" t="s">
        <v>380</v>
      </c>
      <c r="F245" s="429"/>
      <c r="G245" s="430" t="s">
        <v>298</v>
      </c>
      <c r="H245" s="430"/>
      <c r="I245" s="415" t="s">
        <v>298</v>
      </c>
      <c r="J245" s="415" t="s">
        <v>298</v>
      </c>
      <c r="K245" s="415" t="s">
        <v>260</v>
      </c>
      <c r="L245" s="415" t="s">
        <v>298</v>
      </c>
      <c r="M245" s="415" t="s">
        <v>260</v>
      </c>
      <c r="N245" s="415" t="s">
        <v>260</v>
      </c>
      <c r="O245" s="415" t="s">
        <v>260</v>
      </c>
      <c r="P245" s="415" t="s">
        <v>260</v>
      </c>
      <c r="Q245" s="415" t="s">
        <v>260</v>
      </c>
      <c r="R245" s="415" t="s">
        <v>260</v>
      </c>
      <c r="S245" s="415" t="s">
        <v>260</v>
      </c>
      <c r="T245" s="430" t="s">
        <v>260</v>
      </c>
      <c r="U245" s="430"/>
      <c r="V245" s="430" t="s">
        <v>260</v>
      </c>
      <c r="W245" s="493"/>
    </row>
    <row r="246" spans="1:23" ht="12.75">
      <c r="A246" s="434"/>
      <c r="B246" s="435"/>
      <c r="C246" s="413"/>
      <c r="D246" s="413" t="s">
        <v>596</v>
      </c>
      <c r="E246" s="429" t="s">
        <v>75</v>
      </c>
      <c r="F246" s="429"/>
      <c r="G246" s="430" t="s">
        <v>298</v>
      </c>
      <c r="H246" s="430"/>
      <c r="I246" s="415" t="s">
        <v>298</v>
      </c>
      <c r="J246" s="415" t="s">
        <v>298</v>
      </c>
      <c r="K246" s="415" t="s">
        <v>260</v>
      </c>
      <c r="L246" s="415" t="s">
        <v>298</v>
      </c>
      <c r="M246" s="415" t="s">
        <v>260</v>
      </c>
      <c r="N246" s="415" t="s">
        <v>260</v>
      </c>
      <c r="O246" s="415" t="s">
        <v>260</v>
      </c>
      <c r="P246" s="415" t="s">
        <v>260</v>
      </c>
      <c r="Q246" s="415" t="s">
        <v>260</v>
      </c>
      <c r="R246" s="415" t="s">
        <v>260</v>
      </c>
      <c r="S246" s="415" t="s">
        <v>260</v>
      </c>
      <c r="T246" s="430" t="s">
        <v>260</v>
      </c>
      <c r="U246" s="430"/>
      <c r="V246" s="430" t="s">
        <v>260</v>
      </c>
      <c r="W246" s="493"/>
    </row>
    <row r="247" spans="1:23" ht="12.75">
      <c r="A247" s="434"/>
      <c r="B247" s="435"/>
      <c r="C247" s="413" t="s">
        <v>201</v>
      </c>
      <c r="D247" s="413"/>
      <c r="E247" s="429" t="s">
        <v>529</v>
      </c>
      <c r="F247" s="429"/>
      <c r="G247" s="430" t="s">
        <v>295</v>
      </c>
      <c r="H247" s="430"/>
      <c r="I247" s="415" t="s">
        <v>295</v>
      </c>
      <c r="J247" s="415" t="s">
        <v>295</v>
      </c>
      <c r="K247" s="415" t="s">
        <v>260</v>
      </c>
      <c r="L247" s="415" t="s">
        <v>295</v>
      </c>
      <c r="M247" s="415" t="s">
        <v>260</v>
      </c>
      <c r="N247" s="415" t="s">
        <v>260</v>
      </c>
      <c r="O247" s="415" t="s">
        <v>260</v>
      </c>
      <c r="P247" s="415" t="s">
        <v>260</v>
      </c>
      <c r="Q247" s="415" t="s">
        <v>260</v>
      </c>
      <c r="R247" s="415" t="s">
        <v>260</v>
      </c>
      <c r="S247" s="415" t="s">
        <v>260</v>
      </c>
      <c r="T247" s="430" t="s">
        <v>260</v>
      </c>
      <c r="U247" s="430"/>
      <c r="V247" s="430" t="s">
        <v>260</v>
      </c>
      <c r="W247" s="493"/>
    </row>
    <row r="248" spans="1:23" ht="12.75">
      <c r="A248" s="434"/>
      <c r="B248" s="435"/>
      <c r="C248" s="413"/>
      <c r="D248" s="413" t="s">
        <v>597</v>
      </c>
      <c r="E248" s="429" t="s">
        <v>493</v>
      </c>
      <c r="F248" s="429"/>
      <c r="G248" s="430" t="s">
        <v>295</v>
      </c>
      <c r="H248" s="430"/>
      <c r="I248" s="415" t="s">
        <v>295</v>
      </c>
      <c r="J248" s="415" t="s">
        <v>295</v>
      </c>
      <c r="K248" s="415" t="s">
        <v>260</v>
      </c>
      <c r="L248" s="415" t="s">
        <v>295</v>
      </c>
      <c r="M248" s="415" t="s">
        <v>260</v>
      </c>
      <c r="N248" s="415" t="s">
        <v>260</v>
      </c>
      <c r="O248" s="415" t="s">
        <v>260</v>
      </c>
      <c r="P248" s="415" t="s">
        <v>260</v>
      </c>
      <c r="Q248" s="415" t="s">
        <v>260</v>
      </c>
      <c r="R248" s="415" t="s">
        <v>260</v>
      </c>
      <c r="S248" s="415" t="s">
        <v>260</v>
      </c>
      <c r="T248" s="430" t="s">
        <v>260</v>
      </c>
      <c r="U248" s="430"/>
      <c r="V248" s="430" t="s">
        <v>260</v>
      </c>
      <c r="W248" s="493"/>
    </row>
    <row r="249" spans="1:23" ht="12.75">
      <c r="A249" s="494" t="s">
        <v>439</v>
      </c>
      <c r="B249" s="495"/>
      <c r="C249" s="412"/>
      <c r="D249" s="412"/>
      <c r="E249" s="496" t="s">
        <v>382</v>
      </c>
      <c r="F249" s="496"/>
      <c r="G249" s="497" t="s">
        <v>4</v>
      </c>
      <c r="H249" s="497"/>
      <c r="I249" s="414" t="s">
        <v>5</v>
      </c>
      <c r="J249" s="414" t="s">
        <v>6</v>
      </c>
      <c r="K249" s="414" t="s">
        <v>713</v>
      </c>
      <c r="L249" s="414" t="s">
        <v>7</v>
      </c>
      <c r="M249" s="414" t="s">
        <v>8</v>
      </c>
      <c r="N249" s="414" t="s">
        <v>260</v>
      </c>
      <c r="O249" s="414" t="s">
        <v>260</v>
      </c>
      <c r="P249" s="414" t="s">
        <v>260</v>
      </c>
      <c r="Q249" s="414" t="s">
        <v>260</v>
      </c>
      <c r="R249" s="414" t="s">
        <v>9</v>
      </c>
      <c r="S249" s="414" t="s">
        <v>9</v>
      </c>
      <c r="T249" s="497" t="s">
        <v>260</v>
      </c>
      <c r="U249" s="497"/>
      <c r="V249" s="497" t="s">
        <v>260</v>
      </c>
      <c r="W249" s="498"/>
    </row>
    <row r="250" spans="1:23" ht="12.75">
      <c r="A250" s="434"/>
      <c r="B250" s="435"/>
      <c r="C250" s="413" t="s">
        <v>605</v>
      </c>
      <c r="D250" s="413"/>
      <c r="E250" s="429" t="s">
        <v>383</v>
      </c>
      <c r="F250" s="429"/>
      <c r="G250" s="430" t="s">
        <v>10</v>
      </c>
      <c r="H250" s="430"/>
      <c r="I250" s="415" t="s">
        <v>10</v>
      </c>
      <c r="J250" s="415" t="s">
        <v>10</v>
      </c>
      <c r="K250" s="415" t="s">
        <v>713</v>
      </c>
      <c r="L250" s="415" t="s">
        <v>11</v>
      </c>
      <c r="M250" s="415" t="s">
        <v>260</v>
      </c>
      <c r="N250" s="415" t="s">
        <v>260</v>
      </c>
      <c r="O250" s="415" t="s">
        <v>260</v>
      </c>
      <c r="P250" s="415" t="s">
        <v>260</v>
      </c>
      <c r="Q250" s="415" t="s">
        <v>260</v>
      </c>
      <c r="R250" s="415" t="s">
        <v>260</v>
      </c>
      <c r="S250" s="415" t="s">
        <v>260</v>
      </c>
      <c r="T250" s="430" t="s">
        <v>260</v>
      </c>
      <c r="U250" s="430"/>
      <c r="V250" s="430" t="s">
        <v>260</v>
      </c>
      <c r="W250" s="493"/>
    </row>
    <row r="251" spans="1:23" ht="12.75">
      <c r="A251" s="434"/>
      <c r="B251" s="435"/>
      <c r="C251" s="413"/>
      <c r="D251" s="413" t="s">
        <v>294</v>
      </c>
      <c r="E251" s="429" t="s">
        <v>483</v>
      </c>
      <c r="F251" s="429"/>
      <c r="G251" s="430" t="s">
        <v>713</v>
      </c>
      <c r="H251" s="430"/>
      <c r="I251" s="415" t="s">
        <v>713</v>
      </c>
      <c r="J251" s="415" t="s">
        <v>713</v>
      </c>
      <c r="K251" s="415" t="s">
        <v>713</v>
      </c>
      <c r="L251" s="415" t="s">
        <v>260</v>
      </c>
      <c r="M251" s="415" t="s">
        <v>260</v>
      </c>
      <c r="N251" s="415" t="s">
        <v>260</v>
      </c>
      <c r="O251" s="415" t="s">
        <v>260</v>
      </c>
      <c r="P251" s="415" t="s">
        <v>260</v>
      </c>
      <c r="Q251" s="415" t="s">
        <v>260</v>
      </c>
      <c r="R251" s="415" t="s">
        <v>260</v>
      </c>
      <c r="S251" s="415" t="s">
        <v>260</v>
      </c>
      <c r="T251" s="430" t="s">
        <v>260</v>
      </c>
      <c r="U251" s="430"/>
      <c r="V251" s="430" t="s">
        <v>260</v>
      </c>
      <c r="W251" s="493"/>
    </row>
    <row r="252" spans="1:23" ht="12.75">
      <c r="A252" s="434"/>
      <c r="B252" s="435"/>
      <c r="C252" s="413"/>
      <c r="D252" s="413" t="s">
        <v>596</v>
      </c>
      <c r="E252" s="429" t="s">
        <v>75</v>
      </c>
      <c r="F252" s="429"/>
      <c r="G252" s="430" t="s">
        <v>11</v>
      </c>
      <c r="H252" s="430"/>
      <c r="I252" s="415" t="s">
        <v>11</v>
      </c>
      <c r="J252" s="415" t="s">
        <v>11</v>
      </c>
      <c r="K252" s="415" t="s">
        <v>260</v>
      </c>
      <c r="L252" s="415" t="s">
        <v>11</v>
      </c>
      <c r="M252" s="415" t="s">
        <v>260</v>
      </c>
      <c r="N252" s="415" t="s">
        <v>260</v>
      </c>
      <c r="O252" s="415" t="s">
        <v>260</v>
      </c>
      <c r="P252" s="415" t="s">
        <v>260</v>
      </c>
      <c r="Q252" s="415" t="s">
        <v>260</v>
      </c>
      <c r="R252" s="415" t="s">
        <v>260</v>
      </c>
      <c r="S252" s="415" t="s">
        <v>260</v>
      </c>
      <c r="T252" s="430" t="s">
        <v>260</v>
      </c>
      <c r="U252" s="430"/>
      <c r="V252" s="430" t="s">
        <v>260</v>
      </c>
      <c r="W252" s="493"/>
    </row>
    <row r="253" spans="1:23" ht="12.75">
      <c r="A253" s="434"/>
      <c r="B253" s="435"/>
      <c r="C253" s="413" t="s">
        <v>166</v>
      </c>
      <c r="D253" s="413"/>
      <c r="E253" s="429" t="s">
        <v>384</v>
      </c>
      <c r="F253" s="429"/>
      <c r="G253" s="430" t="s">
        <v>12</v>
      </c>
      <c r="H253" s="430"/>
      <c r="I253" s="415" t="s">
        <v>13</v>
      </c>
      <c r="J253" s="415" t="s">
        <v>13</v>
      </c>
      <c r="K253" s="415" t="s">
        <v>260</v>
      </c>
      <c r="L253" s="415" t="s">
        <v>13</v>
      </c>
      <c r="M253" s="415" t="s">
        <v>260</v>
      </c>
      <c r="N253" s="415" t="s">
        <v>260</v>
      </c>
      <c r="O253" s="415" t="s">
        <v>260</v>
      </c>
      <c r="P253" s="415" t="s">
        <v>260</v>
      </c>
      <c r="Q253" s="415" t="s">
        <v>260</v>
      </c>
      <c r="R253" s="415" t="s">
        <v>9</v>
      </c>
      <c r="S253" s="415" t="s">
        <v>9</v>
      </c>
      <c r="T253" s="430" t="s">
        <v>260</v>
      </c>
      <c r="U253" s="430"/>
      <c r="V253" s="430" t="s">
        <v>260</v>
      </c>
      <c r="W253" s="493"/>
    </row>
    <row r="254" spans="1:23" ht="12.75">
      <c r="A254" s="434"/>
      <c r="B254" s="435"/>
      <c r="C254" s="413"/>
      <c r="D254" s="413" t="s">
        <v>596</v>
      </c>
      <c r="E254" s="429" t="s">
        <v>75</v>
      </c>
      <c r="F254" s="429"/>
      <c r="G254" s="430" t="s">
        <v>14</v>
      </c>
      <c r="H254" s="430"/>
      <c r="I254" s="415" t="s">
        <v>14</v>
      </c>
      <c r="J254" s="415" t="s">
        <v>14</v>
      </c>
      <c r="K254" s="415" t="s">
        <v>260</v>
      </c>
      <c r="L254" s="415" t="s">
        <v>14</v>
      </c>
      <c r="M254" s="415" t="s">
        <v>260</v>
      </c>
      <c r="N254" s="415" t="s">
        <v>260</v>
      </c>
      <c r="O254" s="415" t="s">
        <v>260</v>
      </c>
      <c r="P254" s="415" t="s">
        <v>260</v>
      </c>
      <c r="Q254" s="415" t="s">
        <v>260</v>
      </c>
      <c r="R254" s="415" t="s">
        <v>260</v>
      </c>
      <c r="S254" s="415" t="s">
        <v>260</v>
      </c>
      <c r="T254" s="430" t="s">
        <v>260</v>
      </c>
      <c r="U254" s="430"/>
      <c r="V254" s="430" t="s">
        <v>260</v>
      </c>
      <c r="W254" s="493"/>
    </row>
    <row r="255" spans="1:23" ht="12.75">
      <c r="A255" s="434"/>
      <c r="B255" s="435"/>
      <c r="C255" s="413"/>
      <c r="D255" s="413" t="s">
        <v>599</v>
      </c>
      <c r="E255" s="429" t="s">
        <v>266</v>
      </c>
      <c r="F255" s="429"/>
      <c r="G255" s="430" t="s">
        <v>15</v>
      </c>
      <c r="H255" s="430"/>
      <c r="I255" s="415" t="s">
        <v>15</v>
      </c>
      <c r="J255" s="415" t="s">
        <v>15</v>
      </c>
      <c r="K255" s="415" t="s">
        <v>260</v>
      </c>
      <c r="L255" s="415" t="s">
        <v>15</v>
      </c>
      <c r="M255" s="415" t="s">
        <v>260</v>
      </c>
      <c r="N255" s="415" t="s">
        <v>260</v>
      </c>
      <c r="O255" s="415" t="s">
        <v>260</v>
      </c>
      <c r="P255" s="415" t="s">
        <v>260</v>
      </c>
      <c r="Q255" s="415" t="s">
        <v>260</v>
      </c>
      <c r="R255" s="415" t="s">
        <v>260</v>
      </c>
      <c r="S255" s="415" t="s">
        <v>260</v>
      </c>
      <c r="T255" s="430" t="s">
        <v>260</v>
      </c>
      <c r="U255" s="430"/>
      <c r="V255" s="430" t="s">
        <v>260</v>
      </c>
      <c r="W255" s="493"/>
    </row>
    <row r="256" spans="1:23" ht="12.75">
      <c r="A256" s="434"/>
      <c r="B256" s="435"/>
      <c r="C256" s="413"/>
      <c r="D256" s="413" t="s">
        <v>597</v>
      </c>
      <c r="E256" s="429" t="s">
        <v>493</v>
      </c>
      <c r="F256" s="429"/>
      <c r="G256" s="430" t="s">
        <v>16</v>
      </c>
      <c r="H256" s="430"/>
      <c r="I256" s="415" t="s">
        <v>16</v>
      </c>
      <c r="J256" s="415" t="s">
        <v>16</v>
      </c>
      <c r="K256" s="415" t="s">
        <v>260</v>
      </c>
      <c r="L256" s="415" t="s">
        <v>16</v>
      </c>
      <c r="M256" s="415" t="s">
        <v>260</v>
      </c>
      <c r="N256" s="415" t="s">
        <v>260</v>
      </c>
      <c r="O256" s="415" t="s">
        <v>260</v>
      </c>
      <c r="P256" s="415" t="s">
        <v>260</v>
      </c>
      <c r="Q256" s="415" t="s">
        <v>260</v>
      </c>
      <c r="R256" s="415" t="s">
        <v>260</v>
      </c>
      <c r="S256" s="415" t="s">
        <v>260</v>
      </c>
      <c r="T256" s="430" t="s">
        <v>260</v>
      </c>
      <c r="U256" s="430"/>
      <c r="V256" s="430" t="s">
        <v>260</v>
      </c>
      <c r="W256" s="493"/>
    </row>
    <row r="257" spans="1:23" ht="12.75">
      <c r="A257" s="434"/>
      <c r="B257" s="435"/>
      <c r="C257" s="413"/>
      <c r="D257" s="413" t="s">
        <v>425</v>
      </c>
      <c r="E257" s="429" t="s">
        <v>269</v>
      </c>
      <c r="F257" s="429"/>
      <c r="G257" s="430" t="s">
        <v>17</v>
      </c>
      <c r="H257" s="430"/>
      <c r="I257" s="415" t="s">
        <v>260</v>
      </c>
      <c r="J257" s="415" t="s">
        <v>260</v>
      </c>
      <c r="K257" s="415" t="s">
        <v>260</v>
      </c>
      <c r="L257" s="415" t="s">
        <v>260</v>
      </c>
      <c r="M257" s="415" t="s">
        <v>260</v>
      </c>
      <c r="N257" s="415" t="s">
        <v>260</v>
      </c>
      <c r="O257" s="415" t="s">
        <v>260</v>
      </c>
      <c r="P257" s="415" t="s">
        <v>260</v>
      </c>
      <c r="Q257" s="415" t="s">
        <v>260</v>
      </c>
      <c r="R257" s="415" t="s">
        <v>17</v>
      </c>
      <c r="S257" s="415" t="s">
        <v>17</v>
      </c>
      <c r="T257" s="430" t="s">
        <v>260</v>
      </c>
      <c r="U257" s="430"/>
      <c r="V257" s="430" t="s">
        <v>260</v>
      </c>
      <c r="W257" s="493"/>
    </row>
    <row r="258" spans="1:23" ht="12.75">
      <c r="A258" s="434"/>
      <c r="B258" s="435"/>
      <c r="C258" s="413"/>
      <c r="D258" s="413" t="s">
        <v>426</v>
      </c>
      <c r="E258" s="429" t="s">
        <v>279</v>
      </c>
      <c r="F258" s="429"/>
      <c r="G258" s="430" t="s">
        <v>18</v>
      </c>
      <c r="H258" s="430"/>
      <c r="I258" s="415" t="s">
        <v>260</v>
      </c>
      <c r="J258" s="415" t="s">
        <v>260</v>
      </c>
      <c r="K258" s="415" t="s">
        <v>260</v>
      </c>
      <c r="L258" s="415" t="s">
        <v>260</v>
      </c>
      <c r="M258" s="415" t="s">
        <v>260</v>
      </c>
      <c r="N258" s="415" t="s">
        <v>260</v>
      </c>
      <c r="O258" s="415" t="s">
        <v>260</v>
      </c>
      <c r="P258" s="415" t="s">
        <v>260</v>
      </c>
      <c r="Q258" s="415" t="s">
        <v>260</v>
      </c>
      <c r="R258" s="415" t="s">
        <v>18</v>
      </c>
      <c r="S258" s="415" t="s">
        <v>18</v>
      </c>
      <c r="T258" s="430" t="s">
        <v>260</v>
      </c>
      <c r="U258" s="430"/>
      <c r="V258" s="430" t="s">
        <v>260</v>
      </c>
      <c r="W258" s="493"/>
    </row>
    <row r="259" spans="1:23" ht="12.75">
      <c r="A259" s="434"/>
      <c r="B259" s="435"/>
      <c r="C259" s="413" t="s">
        <v>440</v>
      </c>
      <c r="D259" s="413"/>
      <c r="E259" s="429" t="s">
        <v>387</v>
      </c>
      <c r="F259" s="429"/>
      <c r="G259" s="430" t="s">
        <v>19</v>
      </c>
      <c r="H259" s="430"/>
      <c r="I259" s="415" t="s">
        <v>19</v>
      </c>
      <c r="J259" s="415" t="s">
        <v>260</v>
      </c>
      <c r="K259" s="415" t="s">
        <v>260</v>
      </c>
      <c r="L259" s="415" t="s">
        <v>260</v>
      </c>
      <c r="M259" s="415" t="s">
        <v>19</v>
      </c>
      <c r="N259" s="415" t="s">
        <v>260</v>
      </c>
      <c r="O259" s="415" t="s">
        <v>260</v>
      </c>
      <c r="P259" s="415" t="s">
        <v>260</v>
      </c>
      <c r="Q259" s="415" t="s">
        <v>260</v>
      </c>
      <c r="R259" s="415" t="s">
        <v>260</v>
      </c>
      <c r="S259" s="415" t="s">
        <v>260</v>
      </c>
      <c r="T259" s="430" t="s">
        <v>260</v>
      </c>
      <c r="U259" s="430"/>
      <c r="V259" s="430" t="s">
        <v>260</v>
      </c>
      <c r="W259" s="493"/>
    </row>
    <row r="260" spans="1:23" ht="12.75">
      <c r="A260" s="434"/>
      <c r="B260" s="435"/>
      <c r="C260" s="413"/>
      <c r="D260" s="413" t="s">
        <v>385</v>
      </c>
      <c r="E260" s="429" t="s">
        <v>386</v>
      </c>
      <c r="F260" s="429"/>
      <c r="G260" s="430" t="s">
        <v>19</v>
      </c>
      <c r="H260" s="430"/>
      <c r="I260" s="415" t="s">
        <v>19</v>
      </c>
      <c r="J260" s="415" t="s">
        <v>260</v>
      </c>
      <c r="K260" s="415" t="s">
        <v>260</v>
      </c>
      <c r="L260" s="415" t="s">
        <v>260</v>
      </c>
      <c r="M260" s="415" t="s">
        <v>19</v>
      </c>
      <c r="N260" s="415" t="s">
        <v>260</v>
      </c>
      <c r="O260" s="415" t="s">
        <v>260</v>
      </c>
      <c r="P260" s="415" t="s">
        <v>260</v>
      </c>
      <c r="Q260" s="415" t="s">
        <v>260</v>
      </c>
      <c r="R260" s="415" t="s">
        <v>260</v>
      </c>
      <c r="S260" s="415" t="s">
        <v>260</v>
      </c>
      <c r="T260" s="430" t="s">
        <v>260</v>
      </c>
      <c r="U260" s="430"/>
      <c r="V260" s="430" t="s">
        <v>260</v>
      </c>
      <c r="W260" s="493"/>
    </row>
    <row r="261" spans="1:23" ht="12.75">
      <c r="A261" s="434"/>
      <c r="B261" s="435"/>
      <c r="C261" s="413" t="s">
        <v>388</v>
      </c>
      <c r="D261" s="413"/>
      <c r="E261" s="429" t="s">
        <v>389</v>
      </c>
      <c r="F261" s="429"/>
      <c r="G261" s="430" t="s">
        <v>313</v>
      </c>
      <c r="H261" s="430"/>
      <c r="I261" s="415" t="s">
        <v>313</v>
      </c>
      <c r="J261" s="415" t="s">
        <v>260</v>
      </c>
      <c r="K261" s="415" t="s">
        <v>260</v>
      </c>
      <c r="L261" s="415" t="s">
        <v>260</v>
      </c>
      <c r="M261" s="415" t="s">
        <v>313</v>
      </c>
      <c r="N261" s="415" t="s">
        <v>260</v>
      </c>
      <c r="O261" s="415" t="s">
        <v>260</v>
      </c>
      <c r="P261" s="415" t="s">
        <v>260</v>
      </c>
      <c r="Q261" s="415" t="s">
        <v>260</v>
      </c>
      <c r="R261" s="415" t="s">
        <v>260</v>
      </c>
      <c r="S261" s="415" t="s">
        <v>260</v>
      </c>
      <c r="T261" s="430" t="s">
        <v>260</v>
      </c>
      <c r="U261" s="430"/>
      <c r="V261" s="430" t="s">
        <v>260</v>
      </c>
      <c r="W261" s="493"/>
    </row>
    <row r="262" spans="1:23" ht="12.75">
      <c r="A262" s="434"/>
      <c r="B262" s="435"/>
      <c r="C262" s="413"/>
      <c r="D262" s="413" t="s">
        <v>390</v>
      </c>
      <c r="E262" s="429" t="s">
        <v>391</v>
      </c>
      <c r="F262" s="429"/>
      <c r="G262" s="430" t="s">
        <v>313</v>
      </c>
      <c r="H262" s="430"/>
      <c r="I262" s="415" t="s">
        <v>313</v>
      </c>
      <c r="J262" s="415" t="s">
        <v>260</v>
      </c>
      <c r="K262" s="415" t="s">
        <v>260</v>
      </c>
      <c r="L262" s="415" t="s">
        <v>260</v>
      </c>
      <c r="M262" s="415" t="s">
        <v>313</v>
      </c>
      <c r="N262" s="415" t="s">
        <v>260</v>
      </c>
      <c r="O262" s="415" t="s">
        <v>260</v>
      </c>
      <c r="P262" s="415" t="s">
        <v>260</v>
      </c>
      <c r="Q262" s="415" t="s">
        <v>260</v>
      </c>
      <c r="R262" s="415" t="s">
        <v>260</v>
      </c>
      <c r="S262" s="415" t="s">
        <v>260</v>
      </c>
      <c r="T262" s="430" t="s">
        <v>260</v>
      </c>
      <c r="U262" s="430"/>
      <c r="V262" s="430" t="s">
        <v>260</v>
      </c>
      <c r="W262" s="493"/>
    </row>
    <row r="263" spans="1:23" ht="12.75">
      <c r="A263" s="494" t="s">
        <v>441</v>
      </c>
      <c r="B263" s="495"/>
      <c r="C263" s="412"/>
      <c r="D263" s="412"/>
      <c r="E263" s="496" t="s">
        <v>640</v>
      </c>
      <c r="F263" s="496"/>
      <c r="G263" s="497" t="s">
        <v>20</v>
      </c>
      <c r="H263" s="497"/>
      <c r="I263" s="414" t="s">
        <v>21</v>
      </c>
      <c r="J263" s="414" t="s">
        <v>22</v>
      </c>
      <c r="K263" s="414" t="s">
        <v>298</v>
      </c>
      <c r="L263" s="414" t="s">
        <v>23</v>
      </c>
      <c r="M263" s="414" t="s">
        <v>122</v>
      </c>
      <c r="N263" s="414" t="s">
        <v>260</v>
      </c>
      <c r="O263" s="414" t="s">
        <v>260</v>
      </c>
      <c r="P263" s="414" t="s">
        <v>260</v>
      </c>
      <c r="Q263" s="414" t="s">
        <v>260</v>
      </c>
      <c r="R263" s="414" t="s">
        <v>24</v>
      </c>
      <c r="S263" s="414" t="s">
        <v>24</v>
      </c>
      <c r="T263" s="497" t="s">
        <v>260</v>
      </c>
      <c r="U263" s="497"/>
      <c r="V263" s="497" t="s">
        <v>260</v>
      </c>
      <c r="W263" s="498"/>
    </row>
    <row r="264" spans="1:23" ht="12.75">
      <c r="A264" s="434"/>
      <c r="B264" s="435"/>
      <c r="C264" s="413" t="s">
        <v>25</v>
      </c>
      <c r="D264" s="413"/>
      <c r="E264" s="429" t="s">
        <v>26</v>
      </c>
      <c r="F264" s="429"/>
      <c r="G264" s="430" t="s">
        <v>111</v>
      </c>
      <c r="H264" s="430"/>
      <c r="I264" s="415" t="s">
        <v>111</v>
      </c>
      <c r="J264" s="415" t="s">
        <v>111</v>
      </c>
      <c r="K264" s="415" t="s">
        <v>298</v>
      </c>
      <c r="L264" s="415" t="s">
        <v>264</v>
      </c>
      <c r="M264" s="415" t="s">
        <v>260</v>
      </c>
      <c r="N264" s="415" t="s">
        <v>260</v>
      </c>
      <c r="O264" s="415" t="s">
        <v>260</v>
      </c>
      <c r="P264" s="415" t="s">
        <v>260</v>
      </c>
      <c r="Q264" s="415" t="s">
        <v>260</v>
      </c>
      <c r="R264" s="415" t="s">
        <v>260</v>
      </c>
      <c r="S264" s="415" t="s">
        <v>260</v>
      </c>
      <c r="T264" s="430" t="s">
        <v>260</v>
      </c>
      <c r="U264" s="430"/>
      <c r="V264" s="430" t="s">
        <v>260</v>
      </c>
      <c r="W264" s="493"/>
    </row>
    <row r="265" spans="1:23" ht="12.75">
      <c r="A265" s="434"/>
      <c r="B265" s="435"/>
      <c r="C265" s="413"/>
      <c r="D265" s="413" t="s">
        <v>294</v>
      </c>
      <c r="E265" s="429" t="s">
        <v>483</v>
      </c>
      <c r="F265" s="429"/>
      <c r="G265" s="430" t="s">
        <v>298</v>
      </c>
      <c r="H265" s="430"/>
      <c r="I265" s="415" t="s">
        <v>298</v>
      </c>
      <c r="J265" s="415" t="s">
        <v>298</v>
      </c>
      <c r="K265" s="415" t="s">
        <v>298</v>
      </c>
      <c r="L265" s="415" t="s">
        <v>260</v>
      </c>
      <c r="M265" s="415" t="s">
        <v>260</v>
      </c>
      <c r="N265" s="415" t="s">
        <v>260</v>
      </c>
      <c r="O265" s="415" t="s">
        <v>260</v>
      </c>
      <c r="P265" s="415" t="s">
        <v>260</v>
      </c>
      <c r="Q265" s="415" t="s">
        <v>260</v>
      </c>
      <c r="R265" s="415" t="s">
        <v>260</v>
      </c>
      <c r="S265" s="415" t="s">
        <v>260</v>
      </c>
      <c r="T265" s="430" t="s">
        <v>260</v>
      </c>
      <c r="U265" s="430"/>
      <c r="V265" s="430" t="s">
        <v>260</v>
      </c>
      <c r="W265" s="493"/>
    </row>
    <row r="266" spans="1:23" ht="12.75">
      <c r="A266" s="434"/>
      <c r="B266" s="435"/>
      <c r="C266" s="413"/>
      <c r="D266" s="413" t="s">
        <v>597</v>
      </c>
      <c r="E266" s="429" t="s">
        <v>493</v>
      </c>
      <c r="F266" s="429"/>
      <c r="G266" s="430" t="s">
        <v>264</v>
      </c>
      <c r="H266" s="430"/>
      <c r="I266" s="415" t="s">
        <v>264</v>
      </c>
      <c r="J266" s="415" t="s">
        <v>264</v>
      </c>
      <c r="K266" s="415" t="s">
        <v>260</v>
      </c>
      <c r="L266" s="415" t="s">
        <v>264</v>
      </c>
      <c r="M266" s="415" t="s">
        <v>260</v>
      </c>
      <c r="N266" s="415" t="s">
        <v>260</v>
      </c>
      <c r="O266" s="415" t="s">
        <v>260</v>
      </c>
      <c r="P266" s="415" t="s">
        <v>260</v>
      </c>
      <c r="Q266" s="415" t="s">
        <v>260</v>
      </c>
      <c r="R266" s="415" t="s">
        <v>260</v>
      </c>
      <c r="S266" s="415" t="s">
        <v>260</v>
      </c>
      <c r="T266" s="430" t="s">
        <v>260</v>
      </c>
      <c r="U266" s="430"/>
      <c r="V266" s="430" t="s">
        <v>260</v>
      </c>
      <c r="W266" s="493"/>
    </row>
    <row r="267" spans="1:23" ht="12.75">
      <c r="A267" s="434"/>
      <c r="B267" s="435"/>
      <c r="C267" s="413" t="s">
        <v>442</v>
      </c>
      <c r="D267" s="413"/>
      <c r="E267" s="429" t="s">
        <v>529</v>
      </c>
      <c r="F267" s="429"/>
      <c r="G267" s="430" t="s">
        <v>27</v>
      </c>
      <c r="H267" s="430"/>
      <c r="I267" s="415" t="s">
        <v>28</v>
      </c>
      <c r="J267" s="415" t="s">
        <v>29</v>
      </c>
      <c r="K267" s="415" t="s">
        <v>260</v>
      </c>
      <c r="L267" s="415" t="s">
        <v>29</v>
      </c>
      <c r="M267" s="415" t="s">
        <v>122</v>
      </c>
      <c r="N267" s="415" t="s">
        <v>260</v>
      </c>
      <c r="O267" s="415" t="s">
        <v>260</v>
      </c>
      <c r="P267" s="415" t="s">
        <v>260</v>
      </c>
      <c r="Q267" s="415" t="s">
        <v>260</v>
      </c>
      <c r="R267" s="415" t="s">
        <v>24</v>
      </c>
      <c r="S267" s="415" t="s">
        <v>24</v>
      </c>
      <c r="T267" s="430" t="s">
        <v>260</v>
      </c>
      <c r="U267" s="430"/>
      <c r="V267" s="430" t="s">
        <v>260</v>
      </c>
      <c r="W267" s="493"/>
    </row>
    <row r="268" spans="1:23" ht="12.75">
      <c r="A268" s="434"/>
      <c r="B268" s="435"/>
      <c r="C268" s="413"/>
      <c r="D268" s="413" t="s">
        <v>392</v>
      </c>
      <c r="E268" s="429" t="s">
        <v>393</v>
      </c>
      <c r="F268" s="429"/>
      <c r="G268" s="430" t="s">
        <v>122</v>
      </c>
      <c r="H268" s="430"/>
      <c r="I268" s="415" t="s">
        <v>122</v>
      </c>
      <c r="J268" s="415" t="s">
        <v>260</v>
      </c>
      <c r="K268" s="415" t="s">
        <v>260</v>
      </c>
      <c r="L268" s="415" t="s">
        <v>260</v>
      </c>
      <c r="M268" s="415" t="s">
        <v>122</v>
      </c>
      <c r="N268" s="415" t="s">
        <v>260</v>
      </c>
      <c r="O268" s="415" t="s">
        <v>260</v>
      </c>
      <c r="P268" s="415" t="s">
        <v>260</v>
      </c>
      <c r="Q268" s="415" t="s">
        <v>260</v>
      </c>
      <c r="R268" s="415" t="s">
        <v>260</v>
      </c>
      <c r="S268" s="415" t="s">
        <v>260</v>
      </c>
      <c r="T268" s="430" t="s">
        <v>260</v>
      </c>
      <c r="U268" s="430"/>
      <c r="V268" s="430" t="s">
        <v>260</v>
      </c>
      <c r="W268" s="493"/>
    </row>
    <row r="269" spans="1:23" ht="12.75">
      <c r="A269" s="434"/>
      <c r="B269" s="435"/>
      <c r="C269" s="413"/>
      <c r="D269" s="413" t="s">
        <v>596</v>
      </c>
      <c r="E269" s="429" t="s">
        <v>75</v>
      </c>
      <c r="F269" s="429"/>
      <c r="G269" s="430" t="s">
        <v>30</v>
      </c>
      <c r="H269" s="430"/>
      <c r="I269" s="415" t="s">
        <v>30</v>
      </c>
      <c r="J269" s="415" t="s">
        <v>30</v>
      </c>
      <c r="K269" s="415" t="s">
        <v>260</v>
      </c>
      <c r="L269" s="415" t="s">
        <v>30</v>
      </c>
      <c r="M269" s="415" t="s">
        <v>260</v>
      </c>
      <c r="N269" s="415" t="s">
        <v>260</v>
      </c>
      <c r="O269" s="415" t="s">
        <v>260</v>
      </c>
      <c r="P269" s="415" t="s">
        <v>260</v>
      </c>
      <c r="Q269" s="415" t="s">
        <v>260</v>
      </c>
      <c r="R269" s="415" t="s">
        <v>260</v>
      </c>
      <c r="S269" s="415" t="s">
        <v>260</v>
      </c>
      <c r="T269" s="430" t="s">
        <v>260</v>
      </c>
      <c r="U269" s="430"/>
      <c r="V269" s="430" t="s">
        <v>260</v>
      </c>
      <c r="W269" s="493"/>
    </row>
    <row r="270" spans="1:23" ht="12.75">
      <c r="A270" s="434"/>
      <c r="B270" s="435"/>
      <c r="C270" s="413"/>
      <c r="D270" s="413" t="s">
        <v>598</v>
      </c>
      <c r="E270" s="429" t="s">
        <v>487</v>
      </c>
      <c r="F270" s="429"/>
      <c r="G270" s="430" t="s">
        <v>98</v>
      </c>
      <c r="H270" s="430"/>
      <c r="I270" s="415" t="s">
        <v>98</v>
      </c>
      <c r="J270" s="415" t="s">
        <v>98</v>
      </c>
      <c r="K270" s="415" t="s">
        <v>260</v>
      </c>
      <c r="L270" s="415" t="s">
        <v>98</v>
      </c>
      <c r="M270" s="415" t="s">
        <v>260</v>
      </c>
      <c r="N270" s="415" t="s">
        <v>260</v>
      </c>
      <c r="O270" s="415" t="s">
        <v>260</v>
      </c>
      <c r="P270" s="415" t="s">
        <v>260</v>
      </c>
      <c r="Q270" s="415" t="s">
        <v>260</v>
      </c>
      <c r="R270" s="415" t="s">
        <v>260</v>
      </c>
      <c r="S270" s="415" t="s">
        <v>260</v>
      </c>
      <c r="T270" s="430" t="s">
        <v>260</v>
      </c>
      <c r="U270" s="430"/>
      <c r="V270" s="430" t="s">
        <v>260</v>
      </c>
      <c r="W270" s="493"/>
    </row>
    <row r="271" spans="1:23" ht="12.75">
      <c r="A271" s="434"/>
      <c r="B271" s="435"/>
      <c r="C271" s="413"/>
      <c r="D271" s="413" t="s">
        <v>599</v>
      </c>
      <c r="E271" s="429" t="s">
        <v>266</v>
      </c>
      <c r="F271" s="429"/>
      <c r="G271" s="430" t="s">
        <v>307</v>
      </c>
      <c r="H271" s="430"/>
      <c r="I271" s="415" t="s">
        <v>307</v>
      </c>
      <c r="J271" s="415" t="s">
        <v>307</v>
      </c>
      <c r="K271" s="415" t="s">
        <v>260</v>
      </c>
      <c r="L271" s="415" t="s">
        <v>307</v>
      </c>
      <c r="M271" s="415" t="s">
        <v>260</v>
      </c>
      <c r="N271" s="415" t="s">
        <v>260</v>
      </c>
      <c r="O271" s="415" t="s">
        <v>260</v>
      </c>
      <c r="P271" s="415" t="s">
        <v>260</v>
      </c>
      <c r="Q271" s="415" t="s">
        <v>260</v>
      </c>
      <c r="R271" s="415" t="s">
        <v>260</v>
      </c>
      <c r="S271" s="415" t="s">
        <v>260</v>
      </c>
      <c r="T271" s="430" t="s">
        <v>260</v>
      </c>
      <c r="U271" s="430"/>
      <c r="V271" s="430" t="s">
        <v>260</v>
      </c>
      <c r="W271" s="493"/>
    </row>
    <row r="272" spans="1:23" ht="12.75">
      <c r="A272" s="434"/>
      <c r="B272" s="435"/>
      <c r="C272" s="413"/>
      <c r="D272" s="413" t="s">
        <v>597</v>
      </c>
      <c r="E272" s="429" t="s">
        <v>493</v>
      </c>
      <c r="F272" s="429"/>
      <c r="G272" s="430" t="s">
        <v>265</v>
      </c>
      <c r="H272" s="430"/>
      <c r="I272" s="415" t="s">
        <v>265</v>
      </c>
      <c r="J272" s="415" t="s">
        <v>265</v>
      </c>
      <c r="K272" s="415" t="s">
        <v>260</v>
      </c>
      <c r="L272" s="415" t="s">
        <v>265</v>
      </c>
      <c r="M272" s="415" t="s">
        <v>260</v>
      </c>
      <c r="N272" s="415" t="s">
        <v>260</v>
      </c>
      <c r="O272" s="415" t="s">
        <v>260</v>
      </c>
      <c r="P272" s="415" t="s">
        <v>260</v>
      </c>
      <c r="Q272" s="415" t="s">
        <v>260</v>
      </c>
      <c r="R272" s="415" t="s">
        <v>260</v>
      </c>
      <c r="S272" s="415" t="s">
        <v>260</v>
      </c>
      <c r="T272" s="430" t="s">
        <v>260</v>
      </c>
      <c r="U272" s="430"/>
      <c r="V272" s="430" t="s">
        <v>260</v>
      </c>
      <c r="W272" s="493"/>
    </row>
    <row r="273" spans="1:23" ht="12.75">
      <c r="A273" s="434"/>
      <c r="B273" s="435"/>
      <c r="C273" s="413"/>
      <c r="D273" s="413" t="s">
        <v>426</v>
      </c>
      <c r="E273" s="429" t="s">
        <v>279</v>
      </c>
      <c r="F273" s="429"/>
      <c r="G273" s="430" t="s">
        <v>24</v>
      </c>
      <c r="H273" s="430"/>
      <c r="I273" s="415" t="s">
        <v>260</v>
      </c>
      <c r="J273" s="415" t="s">
        <v>260</v>
      </c>
      <c r="K273" s="415" t="s">
        <v>260</v>
      </c>
      <c r="L273" s="415" t="s">
        <v>260</v>
      </c>
      <c r="M273" s="415" t="s">
        <v>260</v>
      </c>
      <c r="N273" s="415" t="s">
        <v>260</v>
      </c>
      <c r="O273" s="415" t="s">
        <v>260</v>
      </c>
      <c r="P273" s="415" t="s">
        <v>260</v>
      </c>
      <c r="Q273" s="415" t="s">
        <v>260</v>
      </c>
      <c r="R273" s="415" t="s">
        <v>24</v>
      </c>
      <c r="S273" s="415" t="s">
        <v>24</v>
      </c>
      <c r="T273" s="430" t="s">
        <v>260</v>
      </c>
      <c r="U273" s="430"/>
      <c r="V273" s="430" t="s">
        <v>260</v>
      </c>
      <c r="W273" s="493"/>
    </row>
    <row r="274" spans="1:23" ht="13.5" thickBot="1">
      <c r="A274" s="491" t="s">
        <v>394</v>
      </c>
      <c r="B274" s="492"/>
      <c r="C274" s="492"/>
      <c r="D274" s="492"/>
      <c r="E274" s="492"/>
      <c r="F274" s="492"/>
      <c r="G274" s="431" t="s">
        <v>974</v>
      </c>
      <c r="H274" s="431"/>
      <c r="I274" s="416" t="s">
        <v>975</v>
      </c>
      <c r="J274" s="416" t="s">
        <v>976</v>
      </c>
      <c r="K274" s="416" t="s">
        <v>977</v>
      </c>
      <c r="L274" s="416" t="s">
        <v>978</v>
      </c>
      <c r="M274" s="416" t="s">
        <v>31</v>
      </c>
      <c r="N274" s="416" t="s">
        <v>32</v>
      </c>
      <c r="O274" s="416" t="s">
        <v>260</v>
      </c>
      <c r="P274" s="416" t="s">
        <v>260</v>
      </c>
      <c r="Q274" s="416" t="s">
        <v>839</v>
      </c>
      <c r="R274" s="416" t="s">
        <v>979</v>
      </c>
      <c r="S274" s="416" t="s">
        <v>979</v>
      </c>
      <c r="T274" s="431" t="s">
        <v>260</v>
      </c>
      <c r="U274" s="431"/>
      <c r="V274" s="431" t="s">
        <v>260</v>
      </c>
      <c r="W274" s="432"/>
    </row>
    <row r="275" spans="1:23" ht="13.5" thickTop="1">
      <c r="A275" s="488"/>
      <c r="B275" s="488"/>
      <c r="C275" s="488"/>
      <c r="D275" s="488"/>
      <c r="E275" s="488"/>
      <c r="F275" s="488"/>
      <c r="G275" s="488"/>
      <c r="H275" s="488"/>
      <c r="I275" s="488"/>
      <c r="J275" s="488"/>
      <c r="K275" s="488"/>
      <c r="L275" s="488"/>
      <c r="M275" s="488"/>
      <c r="N275" s="488"/>
      <c r="O275" s="488"/>
      <c r="P275" s="488"/>
      <c r="Q275" s="488"/>
      <c r="R275" s="488"/>
      <c r="S275" s="488"/>
      <c r="T275" s="488"/>
      <c r="U275" s="488"/>
      <c r="V275" s="488"/>
      <c r="W275" s="488"/>
    </row>
    <row r="276" spans="1:23" ht="12.75">
      <c r="A276" s="406"/>
      <c r="B276" s="406"/>
      <c r="C276" s="489" t="s">
        <v>641</v>
      </c>
      <c r="D276" s="489"/>
      <c r="E276" s="489"/>
      <c r="F276" s="489"/>
      <c r="G276" s="489"/>
      <c r="H276" s="489"/>
      <c r="I276" s="489"/>
      <c r="J276" s="489"/>
      <c r="K276" s="489"/>
      <c r="L276" s="407"/>
      <c r="M276" s="408"/>
      <c r="N276" s="408"/>
      <c r="O276" s="408"/>
      <c r="P276" s="408"/>
      <c r="Q276" s="408"/>
      <c r="R276" s="408"/>
      <c r="S276" s="408"/>
      <c r="T276" s="409"/>
      <c r="U276" s="490"/>
      <c r="V276" s="490"/>
      <c r="W276" s="405"/>
    </row>
    <row r="277" spans="1:23" ht="13.5" thickBot="1">
      <c r="A277" s="406"/>
      <c r="B277" s="406"/>
      <c r="C277" s="408"/>
      <c r="D277" s="408"/>
      <c r="E277" s="520"/>
      <c r="F277" s="520"/>
      <c r="G277" s="520"/>
      <c r="H277" s="520"/>
      <c r="I277" s="520"/>
      <c r="J277" s="408"/>
      <c r="K277" s="408"/>
      <c r="L277" s="406"/>
      <c r="M277" s="405"/>
      <c r="N277" s="405"/>
      <c r="O277" s="405"/>
      <c r="P277" s="405"/>
      <c r="Q277" s="405"/>
      <c r="R277" s="405"/>
      <c r="S277" s="405"/>
      <c r="T277" s="405"/>
      <c r="U277" s="405"/>
      <c r="V277" s="405"/>
      <c r="W277" s="405"/>
    </row>
    <row r="278" spans="1:23" ht="13.5" thickTop="1">
      <c r="A278" s="406"/>
      <c r="B278" s="406"/>
      <c r="C278" s="514" t="s">
        <v>79</v>
      </c>
      <c r="D278" s="515"/>
      <c r="E278" s="516" t="s">
        <v>225</v>
      </c>
      <c r="F278" s="516"/>
      <c r="G278" s="516"/>
      <c r="H278" s="516"/>
      <c r="I278" s="516"/>
      <c r="J278" s="517" t="s">
        <v>395</v>
      </c>
      <c r="K278" s="518"/>
      <c r="L278" s="519"/>
      <c r="M278" s="405"/>
      <c r="N278" s="405"/>
      <c r="O278" s="405"/>
      <c r="P278" s="405"/>
      <c r="Q278" s="405"/>
      <c r="R278" s="405"/>
      <c r="S278" s="405"/>
      <c r="T278" s="405"/>
      <c r="U278" s="405"/>
      <c r="V278" s="405"/>
      <c r="W278" s="405"/>
    </row>
    <row r="279" spans="1:23" ht="12.75">
      <c r="A279" s="406"/>
      <c r="B279" s="406"/>
      <c r="C279" s="499" t="s">
        <v>642</v>
      </c>
      <c r="D279" s="500"/>
      <c r="E279" s="501" t="s">
        <v>643</v>
      </c>
      <c r="F279" s="501"/>
      <c r="G279" s="501"/>
      <c r="H279" s="501"/>
      <c r="I279" s="501"/>
      <c r="J279" s="502">
        <v>750000</v>
      </c>
      <c r="K279" s="503"/>
      <c r="L279" s="504"/>
      <c r="M279" s="405"/>
      <c r="N279" s="405"/>
      <c r="O279" s="405"/>
      <c r="P279" s="405"/>
      <c r="Q279" s="405"/>
      <c r="R279" s="405"/>
      <c r="S279" s="405"/>
      <c r="T279" s="405"/>
      <c r="U279" s="405"/>
      <c r="V279" s="405"/>
      <c r="W279" s="405"/>
    </row>
    <row r="280" spans="1:23" ht="13.5" thickBot="1">
      <c r="A280" s="406"/>
      <c r="B280" s="406"/>
      <c r="C280" s="509" t="s">
        <v>644</v>
      </c>
      <c r="D280" s="510"/>
      <c r="E280" s="505" t="s">
        <v>645</v>
      </c>
      <c r="F280" s="505"/>
      <c r="G280" s="505"/>
      <c r="H280" s="505"/>
      <c r="I280" s="505"/>
      <c r="J280" s="506">
        <f>1567062-750000</f>
        <v>817062</v>
      </c>
      <c r="K280" s="507"/>
      <c r="L280" s="508"/>
      <c r="M280" s="405"/>
      <c r="N280" s="405"/>
      <c r="O280" s="405"/>
      <c r="P280" s="405"/>
      <c r="Q280" s="405"/>
      <c r="R280" s="405"/>
      <c r="S280" s="405"/>
      <c r="T280" s="405"/>
      <c r="U280" s="405"/>
      <c r="V280" s="405"/>
      <c r="W280" s="405"/>
    </row>
    <row r="281" spans="1:23" ht="14.25" thickBot="1" thickTop="1">
      <c r="A281" s="406"/>
      <c r="B281" s="406"/>
      <c r="C281" s="405"/>
      <c r="D281" s="405"/>
      <c r="E281" s="445" t="s">
        <v>606</v>
      </c>
      <c r="F281" s="446"/>
      <c r="G281" s="446"/>
      <c r="H281" s="446"/>
      <c r="I281" s="446"/>
      <c r="J281" s="439">
        <f>SUM(J279:K280)</f>
        <v>1567062</v>
      </c>
      <c r="K281" s="440"/>
      <c r="L281" s="441"/>
      <c r="M281" s="405"/>
      <c r="N281" s="405"/>
      <c r="O281" s="405"/>
      <c r="P281" s="405"/>
      <c r="Q281" s="405"/>
      <c r="R281" s="405"/>
      <c r="S281" s="405"/>
      <c r="T281" s="405"/>
      <c r="U281" s="405"/>
      <c r="V281" s="405"/>
      <c r="W281" s="405"/>
    </row>
    <row r="282" ht="13.5" thickTop="1"/>
  </sheetData>
  <mergeCells count="1368">
    <mergeCell ref="T10:U10"/>
    <mergeCell ref="T12:U12"/>
    <mergeCell ref="V10:W10"/>
    <mergeCell ref="E9:F9"/>
    <mergeCell ref="G9:H9"/>
    <mergeCell ref="V9:W9"/>
    <mergeCell ref="V11:W11"/>
    <mergeCell ref="A9:B9"/>
    <mergeCell ref="A10:B10"/>
    <mergeCell ref="Q6:Q8"/>
    <mergeCell ref="T7:U8"/>
    <mergeCell ref="T9:U9"/>
    <mergeCell ref="R4:R8"/>
    <mergeCell ref="S4:W4"/>
    <mergeCell ref="S5:S8"/>
    <mergeCell ref="T5:U6"/>
    <mergeCell ref="V5:W8"/>
    <mergeCell ref="G3:H8"/>
    <mergeCell ref="I3:W3"/>
    <mergeCell ref="I4:I8"/>
    <mergeCell ref="E10:F10"/>
    <mergeCell ref="G10:H10"/>
    <mergeCell ref="K6:L7"/>
    <mergeCell ref="M6:M8"/>
    <mergeCell ref="N6:N8"/>
    <mergeCell ref="O6:O8"/>
    <mergeCell ref="P6:P8"/>
    <mergeCell ref="Q1:W1"/>
    <mergeCell ref="A2:W2"/>
    <mergeCell ref="C278:D278"/>
    <mergeCell ref="E278:I278"/>
    <mergeCell ref="J278:L278"/>
    <mergeCell ref="E277:F277"/>
    <mergeCell ref="G277:I277"/>
    <mergeCell ref="C3:C8"/>
    <mergeCell ref="D3:D8"/>
    <mergeCell ref="E3:F8"/>
    <mergeCell ref="C279:D279"/>
    <mergeCell ref="E279:I279"/>
    <mergeCell ref="J279:L279"/>
    <mergeCell ref="E280:I280"/>
    <mergeCell ref="J280:L280"/>
    <mergeCell ref="C280:D280"/>
    <mergeCell ref="A11:B11"/>
    <mergeCell ref="E11:F11"/>
    <mergeCell ref="G11:H11"/>
    <mergeCell ref="T11:U11"/>
    <mergeCell ref="T14:U14"/>
    <mergeCell ref="V12:W12"/>
    <mergeCell ref="A13:B13"/>
    <mergeCell ref="E13:F13"/>
    <mergeCell ref="G13:H13"/>
    <mergeCell ref="T13:U13"/>
    <mergeCell ref="V13:W13"/>
    <mergeCell ref="A12:B12"/>
    <mergeCell ref="E12:F12"/>
    <mergeCell ref="G12:H12"/>
    <mergeCell ref="T16:U16"/>
    <mergeCell ref="V14:W14"/>
    <mergeCell ref="A15:B15"/>
    <mergeCell ref="E15:F15"/>
    <mergeCell ref="G15:H15"/>
    <mergeCell ref="T15:U15"/>
    <mergeCell ref="V15:W15"/>
    <mergeCell ref="A14:B14"/>
    <mergeCell ref="E14:F14"/>
    <mergeCell ref="G14:H14"/>
    <mergeCell ref="T18:U18"/>
    <mergeCell ref="V16:W16"/>
    <mergeCell ref="A17:B17"/>
    <mergeCell ref="E17:F17"/>
    <mergeCell ref="G17:H17"/>
    <mergeCell ref="T17:U17"/>
    <mergeCell ref="V17:W17"/>
    <mergeCell ref="A16:B16"/>
    <mergeCell ref="E16:F16"/>
    <mergeCell ref="G16:H16"/>
    <mergeCell ref="T20:U20"/>
    <mergeCell ref="V18:W18"/>
    <mergeCell ref="A19:B19"/>
    <mergeCell ref="E19:F19"/>
    <mergeCell ref="G19:H19"/>
    <mergeCell ref="T19:U19"/>
    <mergeCell ref="V19:W19"/>
    <mergeCell ref="A18:B18"/>
    <mergeCell ref="E18:F18"/>
    <mergeCell ref="G18:H18"/>
    <mergeCell ref="T22:U22"/>
    <mergeCell ref="V20:W20"/>
    <mergeCell ref="A21:B21"/>
    <mergeCell ref="E21:F21"/>
    <mergeCell ref="G21:H21"/>
    <mergeCell ref="T21:U21"/>
    <mergeCell ref="V21:W21"/>
    <mergeCell ref="A20:B20"/>
    <mergeCell ref="E20:F20"/>
    <mergeCell ref="G20:H20"/>
    <mergeCell ref="T24:U24"/>
    <mergeCell ref="V22:W22"/>
    <mergeCell ref="A23:B23"/>
    <mergeCell ref="E23:F23"/>
    <mergeCell ref="G23:H23"/>
    <mergeCell ref="T23:U23"/>
    <mergeCell ref="V23:W23"/>
    <mergeCell ref="A22:B22"/>
    <mergeCell ref="E22:F22"/>
    <mergeCell ref="G22:H22"/>
    <mergeCell ref="T26:U26"/>
    <mergeCell ref="V24:W24"/>
    <mergeCell ref="A25:B25"/>
    <mergeCell ref="E25:F25"/>
    <mergeCell ref="G25:H25"/>
    <mergeCell ref="T25:U25"/>
    <mergeCell ref="V25:W25"/>
    <mergeCell ref="A24:B24"/>
    <mergeCell ref="E24:F24"/>
    <mergeCell ref="G24:H24"/>
    <mergeCell ref="T28:U28"/>
    <mergeCell ref="V26:W26"/>
    <mergeCell ref="A27:B27"/>
    <mergeCell ref="E27:F27"/>
    <mergeCell ref="G27:H27"/>
    <mergeCell ref="T27:U27"/>
    <mergeCell ref="V27:W27"/>
    <mergeCell ref="A26:B26"/>
    <mergeCell ref="E26:F26"/>
    <mergeCell ref="G26:H26"/>
    <mergeCell ref="T30:U30"/>
    <mergeCell ref="V28:W28"/>
    <mergeCell ref="A29:B29"/>
    <mergeCell ref="E29:F29"/>
    <mergeCell ref="G29:H29"/>
    <mergeCell ref="T29:U29"/>
    <mergeCell ref="V29:W29"/>
    <mergeCell ref="A28:B28"/>
    <mergeCell ref="E28:F28"/>
    <mergeCell ref="G28:H28"/>
    <mergeCell ref="T32:U32"/>
    <mergeCell ref="V30:W30"/>
    <mergeCell ref="A31:B31"/>
    <mergeCell ref="E31:F31"/>
    <mergeCell ref="G31:H31"/>
    <mergeCell ref="T31:U31"/>
    <mergeCell ref="V31:W31"/>
    <mergeCell ref="A30:B30"/>
    <mergeCell ref="E30:F30"/>
    <mergeCell ref="G30:H30"/>
    <mergeCell ref="T34:U34"/>
    <mergeCell ref="V32:W32"/>
    <mergeCell ref="A33:B33"/>
    <mergeCell ref="E33:F33"/>
    <mergeCell ref="G33:H33"/>
    <mergeCell ref="T33:U33"/>
    <mergeCell ref="V33:W33"/>
    <mergeCell ref="A32:B32"/>
    <mergeCell ref="E32:F32"/>
    <mergeCell ref="G32:H32"/>
    <mergeCell ref="V36:W36"/>
    <mergeCell ref="V34:W34"/>
    <mergeCell ref="A35:B35"/>
    <mergeCell ref="E35:F35"/>
    <mergeCell ref="G35:H35"/>
    <mergeCell ref="T35:U35"/>
    <mergeCell ref="V35:W35"/>
    <mergeCell ref="A34:B34"/>
    <mergeCell ref="E34:F34"/>
    <mergeCell ref="G34:H34"/>
    <mergeCell ref="T37:U37"/>
    <mergeCell ref="A36:B36"/>
    <mergeCell ref="E36:F36"/>
    <mergeCell ref="G36:H36"/>
    <mergeCell ref="T36:U36"/>
    <mergeCell ref="T39:U39"/>
    <mergeCell ref="V37:W37"/>
    <mergeCell ref="A38:B38"/>
    <mergeCell ref="E38:F38"/>
    <mergeCell ref="G38:H38"/>
    <mergeCell ref="T38:U38"/>
    <mergeCell ref="V38:W38"/>
    <mergeCell ref="A37:B37"/>
    <mergeCell ref="E37:F37"/>
    <mergeCell ref="G37:H37"/>
    <mergeCell ref="T41:U41"/>
    <mergeCell ref="V39:W39"/>
    <mergeCell ref="A40:B40"/>
    <mergeCell ref="E40:F40"/>
    <mergeCell ref="G40:H40"/>
    <mergeCell ref="T40:U40"/>
    <mergeCell ref="V40:W40"/>
    <mergeCell ref="A39:B39"/>
    <mergeCell ref="E39:F39"/>
    <mergeCell ref="G39:H39"/>
    <mergeCell ref="T43:U43"/>
    <mergeCell ref="V41:W41"/>
    <mergeCell ref="A42:B42"/>
    <mergeCell ref="E42:F42"/>
    <mergeCell ref="G42:H42"/>
    <mergeCell ref="T42:U42"/>
    <mergeCell ref="V42:W42"/>
    <mergeCell ref="A41:B41"/>
    <mergeCell ref="E41:F41"/>
    <mergeCell ref="G41:H41"/>
    <mergeCell ref="T45:U45"/>
    <mergeCell ref="V43:W43"/>
    <mergeCell ref="A44:B44"/>
    <mergeCell ref="E44:F44"/>
    <mergeCell ref="G44:H44"/>
    <mergeCell ref="T44:U44"/>
    <mergeCell ref="V44:W44"/>
    <mergeCell ref="A43:B43"/>
    <mergeCell ref="E43:F43"/>
    <mergeCell ref="G43:H43"/>
    <mergeCell ref="T47:U47"/>
    <mergeCell ref="V45:W45"/>
    <mergeCell ref="A46:B46"/>
    <mergeCell ref="E46:F46"/>
    <mergeCell ref="G46:H46"/>
    <mergeCell ref="T46:U46"/>
    <mergeCell ref="V46:W46"/>
    <mergeCell ref="A45:B45"/>
    <mergeCell ref="E45:F45"/>
    <mergeCell ref="G45:H45"/>
    <mergeCell ref="T49:U49"/>
    <mergeCell ref="V47:W47"/>
    <mergeCell ref="A48:B48"/>
    <mergeCell ref="E48:F48"/>
    <mergeCell ref="G48:H48"/>
    <mergeCell ref="T48:U48"/>
    <mergeCell ref="V48:W48"/>
    <mergeCell ref="A47:B47"/>
    <mergeCell ref="E47:F47"/>
    <mergeCell ref="G47:H47"/>
    <mergeCell ref="T51:U51"/>
    <mergeCell ref="V49:W49"/>
    <mergeCell ref="A50:B50"/>
    <mergeCell ref="E50:F50"/>
    <mergeCell ref="G50:H50"/>
    <mergeCell ref="T50:U50"/>
    <mergeCell ref="V50:W50"/>
    <mergeCell ref="A49:B49"/>
    <mergeCell ref="E49:F49"/>
    <mergeCell ref="G49:H49"/>
    <mergeCell ref="T53:U53"/>
    <mergeCell ref="V51:W51"/>
    <mergeCell ref="A52:B52"/>
    <mergeCell ref="E52:F52"/>
    <mergeCell ref="G52:H52"/>
    <mergeCell ref="T52:U52"/>
    <mergeCell ref="V52:W52"/>
    <mergeCell ref="A51:B51"/>
    <mergeCell ref="E51:F51"/>
    <mergeCell ref="G51:H51"/>
    <mergeCell ref="T55:U55"/>
    <mergeCell ref="V53:W53"/>
    <mergeCell ref="A54:B54"/>
    <mergeCell ref="E54:F54"/>
    <mergeCell ref="G54:H54"/>
    <mergeCell ref="T54:U54"/>
    <mergeCell ref="V54:W54"/>
    <mergeCell ref="A53:B53"/>
    <mergeCell ref="E53:F53"/>
    <mergeCell ref="G53:H53"/>
    <mergeCell ref="T57:U57"/>
    <mergeCell ref="V55:W55"/>
    <mergeCell ref="A56:B56"/>
    <mergeCell ref="E56:F56"/>
    <mergeCell ref="G56:H56"/>
    <mergeCell ref="T56:U56"/>
    <mergeCell ref="V56:W56"/>
    <mergeCell ref="A55:B55"/>
    <mergeCell ref="E55:F55"/>
    <mergeCell ref="G55:H55"/>
    <mergeCell ref="T59:U59"/>
    <mergeCell ref="V57:W57"/>
    <mergeCell ref="A58:B58"/>
    <mergeCell ref="E58:F58"/>
    <mergeCell ref="G58:H58"/>
    <mergeCell ref="T58:U58"/>
    <mergeCell ref="V58:W58"/>
    <mergeCell ref="A57:B57"/>
    <mergeCell ref="E57:F57"/>
    <mergeCell ref="G57:H57"/>
    <mergeCell ref="T61:U61"/>
    <mergeCell ref="V59:W59"/>
    <mergeCell ref="A60:B60"/>
    <mergeCell ref="E60:F60"/>
    <mergeCell ref="G60:H60"/>
    <mergeCell ref="T60:U60"/>
    <mergeCell ref="V60:W60"/>
    <mergeCell ref="A59:B59"/>
    <mergeCell ref="E59:F59"/>
    <mergeCell ref="G59:H59"/>
    <mergeCell ref="T63:U63"/>
    <mergeCell ref="V61:W61"/>
    <mergeCell ref="A62:B62"/>
    <mergeCell ref="E62:F62"/>
    <mergeCell ref="G62:H62"/>
    <mergeCell ref="T62:U62"/>
    <mergeCell ref="V62:W62"/>
    <mergeCell ref="A61:B61"/>
    <mergeCell ref="E61:F61"/>
    <mergeCell ref="G61:H61"/>
    <mergeCell ref="V65:W65"/>
    <mergeCell ref="V63:W63"/>
    <mergeCell ref="A64:B64"/>
    <mergeCell ref="E64:F64"/>
    <mergeCell ref="G64:H64"/>
    <mergeCell ref="T64:U64"/>
    <mergeCell ref="V64:W64"/>
    <mergeCell ref="A63:B63"/>
    <mergeCell ref="E63:F63"/>
    <mergeCell ref="G63:H63"/>
    <mergeCell ref="T66:U66"/>
    <mergeCell ref="A65:B65"/>
    <mergeCell ref="E65:F65"/>
    <mergeCell ref="G65:H65"/>
    <mergeCell ref="T65:U65"/>
    <mergeCell ref="T68:U68"/>
    <mergeCell ref="V66:W66"/>
    <mergeCell ref="A67:B67"/>
    <mergeCell ref="E67:F67"/>
    <mergeCell ref="G67:H67"/>
    <mergeCell ref="T67:U67"/>
    <mergeCell ref="V67:W67"/>
    <mergeCell ref="A66:B66"/>
    <mergeCell ref="E66:F66"/>
    <mergeCell ref="G66:H66"/>
    <mergeCell ref="T70:U70"/>
    <mergeCell ref="V68:W68"/>
    <mergeCell ref="A69:B69"/>
    <mergeCell ref="E69:F69"/>
    <mergeCell ref="G69:H69"/>
    <mergeCell ref="T69:U69"/>
    <mergeCell ref="V69:W69"/>
    <mergeCell ref="A68:B68"/>
    <mergeCell ref="E68:F68"/>
    <mergeCell ref="G68:H68"/>
    <mergeCell ref="T72:U72"/>
    <mergeCell ref="V70:W70"/>
    <mergeCell ref="A71:B71"/>
    <mergeCell ref="E71:F71"/>
    <mergeCell ref="G71:H71"/>
    <mergeCell ref="T71:U71"/>
    <mergeCell ref="V71:W71"/>
    <mergeCell ref="A70:B70"/>
    <mergeCell ref="E70:F70"/>
    <mergeCell ref="G70:H70"/>
    <mergeCell ref="T74:U74"/>
    <mergeCell ref="V72:W72"/>
    <mergeCell ref="A73:B73"/>
    <mergeCell ref="E73:F73"/>
    <mergeCell ref="G73:H73"/>
    <mergeCell ref="T73:U73"/>
    <mergeCell ref="V73:W73"/>
    <mergeCell ref="A72:B72"/>
    <mergeCell ref="E72:F72"/>
    <mergeCell ref="G72:H72"/>
    <mergeCell ref="T76:U76"/>
    <mergeCell ref="V74:W74"/>
    <mergeCell ref="A75:B75"/>
    <mergeCell ref="E75:F75"/>
    <mergeCell ref="G75:H75"/>
    <mergeCell ref="T75:U75"/>
    <mergeCell ref="V75:W75"/>
    <mergeCell ref="A74:B74"/>
    <mergeCell ref="E74:F74"/>
    <mergeCell ref="G74:H74"/>
    <mergeCell ref="T78:U78"/>
    <mergeCell ref="V76:W76"/>
    <mergeCell ref="A77:B77"/>
    <mergeCell ref="E77:F77"/>
    <mergeCell ref="G77:H77"/>
    <mergeCell ref="T77:U77"/>
    <mergeCell ref="V77:W77"/>
    <mergeCell ref="A76:B76"/>
    <mergeCell ref="E76:F76"/>
    <mergeCell ref="G76:H76"/>
    <mergeCell ref="T80:U80"/>
    <mergeCell ref="V78:W78"/>
    <mergeCell ref="A79:B79"/>
    <mergeCell ref="E79:F79"/>
    <mergeCell ref="G79:H79"/>
    <mergeCell ref="T79:U79"/>
    <mergeCell ref="V79:W79"/>
    <mergeCell ref="A78:B78"/>
    <mergeCell ref="E78:F78"/>
    <mergeCell ref="G78:H78"/>
    <mergeCell ref="T82:U82"/>
    <mergeCell ref="V80:W80"/>
    <mergeCell ref="A81:B81"/>
    <mergeCell ref="E81:F81"/>
    <mergeCell ref="G81:H81"/>
    <mergeCell ref="T81:U81"/>
    <mergeCell ref="V81:W81"/>
    <mergeCell ref="A80:B80"/>
    <mergeCell ref="E80:F80"/>
    <mergeCell ref="G80:H80"/>
    <mergeCell ref="T84:U84"/>
    <mergeCell ref="V82:W82"/>
    <mergeCell ref="A83:B83"/>
    <mergeCell ref="E83:F83"/>
    <mergeCell ref="G83:H83"/>
    <mergeCell ref="T83:U83"/>
    <mergeCell ref="V83:W83"/>
    <mergeCell ref="A82:B82"/>
    <mergeCell ref="E82:F82"/>
    <mergeCell ref="G82:H82"/>
    <mergeCell ref="T86:U86"/>
    <mergeCell ref="V84:W84"/>
    <mergeCell ref="A85:B85"/>
    <mergeCell ref="E85:F85"/>
    <mergeCell ref="G85:H85"/>
    <mergeCell ref="T85:U85"/>
    <mergeCell ref="V85:W85"/>
    <mergeCell ref="A84:B84"/>
    <mergeCell ref="E84:F84"/>
    <mergeCell ref="G84:H84"/>
    <mergeCell ref="T88:U88"/>
    <mergeCell ref="V86:W86"/>
    <mergeCell ref="A87:B87"/>
    <mergeCell ref="E87:F87"/>
    <mergeCell ref="G87:H87"/>
    <mergeCell ref="T87:U87"/>
    <mergeCell ref="V87:W87"/>
    <mergeCell ref="A86:B86"/>
    <mergeCell ref="E86:F86"/>
    <mergeCell ref="G86:H86"/>
    <mergeCell ref="T90:U90"/>
    <mergeCell ref="V88:W88"/>
    <mergeCell ref="A89:B89"/>
    <mergeCell ref="E89:F89"/>
    <mergeCell ref="G89:H89"/>
    <mergeCell ref="T89:U89"/>
    <mergeCell ref="V89:W89"/>
    <mergeCell ref="A88:B88"/>
    <mergeCell ref="E88:F88"/>
    <mergeCell ref="G88:H88"/>
    <mergeCell ref="V92:W92"/>
    <mergeCell ref="V90:W90"/>
    <mergeCell ref="A91:B91"/>
    <mergeCell ref="E91:F91"/>
    <mergeCell ref="G91:H91"/>
    <mergeCell ref="T91:U91"/>
    <mergeCell ref="V91:W91"/>
    <mergeCell ref="A90:B90"/>
    <mergeCell ref="E90:F90"/>
    <mergeCell ref="G90:H90"/>
    <mergeCell ref="A92:B92"/>
    <mergeCell ref="E92:F92"/>
    <mergeCell ref="G92:H92"/>
    <mergeCell ref="T92:U92"/>
    <mergeCell ref="V93:W93"/>
    <mergeCell ref="A94:B94"/>
    <mergeCell ref="E94:F94"/>
    <mergeCell ref="G94:H94"/>
    <mergeCell ref="T94:U94"/>
    <mergeCell ref="V94:W94"/>
    <mergeCell ref="A93:B93"/>
    <mergeCell ref="E93:F93"/>
    <mergeCell ref="G93:H93"/>
    <mergeCell ref="T93:U93"/>
    <mergeCell ref="V95:W95"/>
    <mergeCell ref="A96:B96"/>
    <mergeCell ref="E96:F96"/>
    <mergeCell ref="G96:H96"/>
    <mergeCell ref="T96:U96"/>
    <mergeCell ref="V96:W96"/>
    <mergeCell ref="A95:B95"/>
    <mergeCell ref="E95:F95"/>
    <mergeCell ref="G95:H95"/>
    <mergeCell ref="T95:U95"/>
    <mergeCell ref="V97:W97"/>
    <mergeCell ref="A98:B98"/>
    <mergeCell ref="E98:F98"/>
    <mergeCell ref="G98:H98"/>
    <mergeCell ref="T98:U98"/>
    <mergeCell ref="V98:W98"/>
    <mergeCell ref="A97:B97"/>
    <mergeCell ref="E97:F97"/>
    <mergeCell ref="G97:H97"/>
    <mergeCell ref="T97:U97"/>
    <mergeCell ref="V99:W99"/>
    <mergeCell ref="A100:B100"/>
    <mergeCell ref="E100:F100"/>
    <mergeCell ref="G100:H100"/>
    <mergeCell ref="T100:U100"/>
    <mergeCell ref="V100:W100"/>
    <mergeCell ref="A99:B99"/>
    <mergeCell ref="E99:F99"/>
    <mergeCell ref="G99:H99"/>
    <mergeCell ref="T99:U99"/>
    <mergeCell ref="V101:W101"/>
    <mergeCell ref="A102:B102"/>
    <mergeCell ref="E102:F102"/>
    <mergeCell ref="G102:H102"/>
    <mergeCell ref="T102:U102"/>
    <mergeCell ref="V102:W102"/>
    <mergeCell ref="A101:B101"/>
    <mergeCell ref="E101:F101"/>
    <mergeCell ref="G101:H101"/>
    <mergeCell ref="T101:U101"/>
    <mergeCell ref="V103:W103"/>
    <mergeCell ref="A104:B104"/>
    <mergeCell ref="E104:F104"/>
    <mergeCell ref="G104:H104"/>
    <mergeCell ref="T104:U104"/>
    <mergeCell ref="V104:W104"/>
    <mergeCell ref="A103:B103"/>
    <mergeCell ref="E103:F103"/>
    <mergeCell ref="G103:H103"/>
    <mergeCell ref="T103:U103"/>
    <mergeCell ref="V105:W105"/>
    <mergeCell ref="A106:B106"/>
    <mergeCell ref="E106:F106"/>
    <mergeCell ref="G106:H106"/>
    <mergeCell ref="T106:U106"/>
    <mergeCell ref="V106:W106"/>
    <mergeCell ref="A105:B105"/>
    <mergeCell ref="E105:F105"/>
    <mergeCell ref="G105:H105"/>
    <mergeCell ref="T105:U105"/>
    <mergeCell ref="V107:W107"/>
    <mergeCell ref="A108:B108"/>
    <mergeCell ref="E108:F108"/>
    <mergeCell ref="G108:H108"/>
    <mergeCell ref="T108:U108"/>
    <mergeCell ref="V108:W108"/>
    <mergeCell ref="A107:B107"/>
    <mergeCell ref="E107:F107"/>
    <mergeCell ref="G107:H107"/>
    <mergeCell ref="T107:U107"/>
    <mergeCell ref="V109:W109"/>
    <mergeCell ref="A110:B110"/>
    <mergeCell ref="E110:F110"/>
    <mergeCell ref="G110:H110"/>
    <mergeCell ref="T110:U110"/>
    <mergeCell ref="V110:W110"/>
    <mergeCell ref="A109:B109"/>
    <mergeCell ref="E109:F109"/>
    <mergeCell ref="G109:H109"/>
    <mergeCell ref="T109:U109"/>
    <mergeCell ref="V111:W111"/>
    <mergeCell ref="A112:B112"/>
    <mergeCell ref="E112:F112"/>
    <mergeCell ref="G112:H112"/>
    <mergeCell ref="T112:U112"/>
    <mergeCell ref="V112:W112"/>
    <mergeCell ref="A111:B111"/>
    <mergeCell ref="E111:F111"/>
    <mergeCell ref="G111:H111"/>
    <mergeCell ref="T111:U111"/>
    <mergeCell ref="V113:W113"/>
    <mergeCell ref="A114:B114"/>
    <mergeCell ref="E114:F114"/>
    <mergeCell ref="G114:H114"/>
    <mergeCell ref="T114:U114"/>
    <mergeCell ref="V114:W114"/>
    <mergeCell ref="A113:B113"/>
    <mergeCell ref="E113:F113"/>
    <mergeCell ref="G113:H113"/>
    <mergeCell ref="T113:U113"/>
    <mergeCell ref="V115:W115"/>
    <mergeCell ref="A116:B116"/>
    <mergeCell ref="E116:F116"/>
    <mergeCell ref="G116:H116"/>
    <mergeCell ref="T116:U116"/>
    <mergeCell ref="V116:W116"/>
    <mergeCell ref="A115:B115"/>
    <mergeCell ref="E115:F115"/>
    <mergeCell ref="G115:H115"/>
    <mergeCell ref="T115:U115"/>
    <mergeCell ref="V117:W117"/>
    <mergeCell ref="A118:B118"/>
    <mergeCell ref="E118:F118"/>
    <mergeCell ref="G118:H118"/>
    <mergeCell ref="T118:U118"/>
    <mergeCell ref="V118:W118"/>
    <mergeCell ref="A117:B117"/>
    <mergeCell ref="E117:F117"/>
    <mergeCell ref="G117:H117"/>
    <mergeCell ref="T117:U117"/>
    <mergeCell ref="V120:W120"/>
    <mergeCell ref="V119:W119"/>
    <mergeCell ref="A119:B119"/>
    <mergeCell ref="E119:F119"/>
    <mergeCell ref="G119:H119"/>
    <mergeCell ref="T119:U119"/>
    <mergeCell ref="A120:B120"/>
    <mergeCell ref="E120:F120"/>
    <mergeCell ref="G120:H120"/>
    <mergeCell ref="T120:U120"/>
    <mergeCell ref="V121:W121"/>
    <mergeCell ref="A122:B122"/>
    <mergeCell ref="E122:F122"/>
    <mergeCell ref="G122:H122"/>
    <mergeCell ref="T122:U122"/>
    <mergeCell ref="V122:W122"/>
    <mergeCell ref="A121:B121"/>
    <mergeCell ref="E121:F121"/>
    <mergeCell ref="G121:H121"/>
    <mergeCell ref="T121:U121"/>
    <mergeCell ref="V123:W123"/>
    <mergeCell ref="A124:B124"/>
    <mergeCell ref="E124:F124"/>
    <mergeCell ref="G124:H124"/>
    <mergeCell ref="T124:U124"/>
    <mergeCell ref="V124:W124"/>
    <mergeCell ref="A123:B123"/>
    <mergeCell ref="E123:F123"/>
    <mergeCell ref="G123:H123"/>
    <mergeCell ref="T123:U123"/>
    <mergeCell ref="V125:W125"/>
    <mergeCell ref="A126:B126"/>
    <mergeCell ref="E126:F126"/>
    <mergeCell ref="G126:H126"/>
    <mergeCell ref="T126:U126"/>
    <mergeCell ref="V126:W126"/>
    <mergeCell ref="A125:B125"/>
    <mergeCell ref="E125:F125"/>
    <mergeCell ref="G125:H125"/>
    <mergeCell ref="T125:U125"/>
    <mergeCell ref="V127:W127"/>
    <mergeCell ref="A128:B128"/>
    <mergeCell ref="E128:F128"/>
    <mergeCell ref="G128:H128"/>
    <mergeCell ref="T128:U128"/>
    <mergeCell ref="V128:W128"/>
    <mergeCell ref="A127:B127"/>
    <mergeCell ref="E127:F127"/>
    <mergeCell ref="G127:H127"/>
    <mergeCell ref="T127:U127"/>
    <mergeCell ref="V129:W129"/>
    <mergeCell ref="A130:B130"/>
    <mergeCell ref="E130:F130"/>
    <mergeCell ref="G130:H130"/>
    <mergeCell ref="T130:U130"/>
    <mergeCell ref="V130:W130"/>
    <mergeCell ref="A129:B129"/>
    <mergeCell ref="E129:F129"/>
    <mergeCell ref="G129:H129"/>
    <mergeCell ref="T129:U129"/>
    <mergeCell ref="V131:W131"/>
    <mergeCell ref="A132:B132"/>
    <mergeCell ref="E132:F132"/>
    <mergeCell ref="G132:H132"/>
    <mergeCell ref="T132:U132"/>
    <mergeCell ref="V132:W132"/>
    <mergeCell ref="A131:B131"/>
    <mergeCell ref="E131:F131"/>
    <mergeCell ref="G131:H131"/>
    <mergeCell ref="T131:U131"/>
    <mergeCell ref="V133:W133"/>
    <mergeCell ref="A134:B134"/>
    <mergeCell ref="E134:F134"/>
    <mergeCell ref="G134:H134"/>
    <mergeCell ref="T134:U134"/>
    <mergeCell ref="V134:W134"/>
    <mergeCell ref="A133:B133"/>
    <mergeCell ref="E133:F133"/>
    <mergeCell ref="G133:H133"/>
    <mergeCell ref="T133:U133"/>
    <mergeCell ref="V135:W135"/>
    <mergeCell ref="A136:B136"/>
    <mergeCell ref="E136:F136"/>
    <mergeCell ref="G136:H136"/>
    <mergeCell ref="T136:U136"/>
    <mergeCell ref="V136:W136"/>
    <mergeCell ref="A135:B135"/>
    <mergeCell ref="E135:F135"/>
    <mergeCell ref="G135:H135"/>
    <mergeCell ref="T135:U135"/>
    <mergeCell ref="V137:W137"/>
    <mergeCell ref="A138:B138"/>
    <mergeCell ref="E138:F138"/>
    <mergeCell ref="G138:H138"/>
    <mergeCell ref="T138:U138"/>
    <mergeCell ref="V138:W138"/>
    <mergeCell ref="A137:B137"/>
    <mergeCell ref="E137:F137"/>
    <mergeCell ref="G137:H137"/>
    <mergeCell ref="T137:U137"/>
    <mergeCell ref="V139:W139"/>
    <mergeCell ref="A140:B140"/>
    <mergeCell ref="E140:F140"/>
    <mergeCell ref="G140:H140"/>
    <mergeCell ref="T140:U140"/>
    <mergeCell ref="V140:W140"/>
    <mergeCell ref="A139:B139"/>
    <mergeCell ref="E139:F139"/>
    <mergeCell ref="G139:H139"/>
    <mergeCell ref="T139:U139"/>
    <mergeCell ref="V141:W141"/>
    <mergeCell ref="A142:B142"/>
    <mergeCell ref="E142:F142"/>
    <mergeCell ref="G142:H142"/>
    <mergeCell ref="T142:U142"/>
    <mergeCell ref="V142:W142"/>
    <mergeCell ref="A141:B141"/>
    <mergeCell ref="E141:F141"/>
    <mergeCell ref="G141:H141"/>
    <mergeCell ref="T141:U141"/>
    <mergeCell ref="V143:W143"/>
    <mergeCell ref="A144:B144"/>
    <mergeCell ref="E144:F144"/>
    <mergeCell ref="G144:H144"/>
    <mergeCell ref="T144:U144"/>
    <mergeCell ref="V144:W144"/>
    <mergeCell ref="A143:B143"/>
    <mergeCell ref="E143:F143"/>
    <mergeCell ref="G143:H143"/>
    <mergeCell ref="T143:U143"/>
    <mergeCell ref="V145:W145"/>
    <mergeCell ref="A146:B146"/>
    <mergeCell ref="E146:F146"/>
    <mergeCell ref="G146:H146"/>
    <mergeCell ref="T146:U146"/>
    <mergeCell ref="V146:W146"/>
    <mergeCell ref="A145:B145"/>
    <mergeCell ref="E145:F145"/>
    <mergeCell ref="G145:H145"/>
    <mergeCell ref="T145:U145"/>
    <mergeCell ref="V148:W148"/>
    <mergeCell ref="V147:W147"/>
    <mergeCell ref="A147:B147"/>
    <mergeCell ref="E147:F147"/>
    <mergeCell ref="G147:H147"/>
    <mergeCell ref="T147:U147"/>
    <mergeCell ref="T149:U149"/>
    <mergeCell ref="A148:B148"/>
    <mergeCell ref="E148:F148"/>
    <mergeCell ref="G148:H148"/>
    <mergeCell ref="T148:U148"/>
    <mergeCell ref="T151:U151"/>
    <mergeCell ref="V149:W149"/>
    <mergeCell ref="A150:B150"/>
    <mergeCell ref="E150:F150"/>
    <mergeCell ref="G150:H150"/>
    <mergeCell ref="T150:U150"/>
    <mergeCell ref="V150:W150"/>
    <mergeCell ref="A149:B149"/>
    <mergeCell ref="E149:F149"/>
    <mergeCell ref="G149:H149"/>
    <mergeCell ref="T153:U153"/>
    <mergeCell ref="V151:W151"/>
    <mergeCell ref="A152:B152"/>
    <mergeCell ref="E152:F152"/>
    <mergeCell ref="G152:H152"/>
    <mergeCell ref="T152:U152"/>
    <mergeCell ref="V152:W152"/>
    <mergeCell ref="A151:B151"/>
    <mergeCell ref="E151:F151"/>
    <mergeCell ref="G151:H151"/>
    <mergeCell ref="T155:U155"/>
    <mergeCell ref="V153:W153"/>
    <mergeCell ref="A154:B154"/>
    <mergeCell ref="E154:F154"/>
    <mergeCell ref="G154:H154"/>
    <mergeCell ref="T154:U154"/>
    <mergeCell ref="V154:W154"/>
    <mergeCell ref="A153:B153"/>
    <mergeCell ref="E153:F153"/>
    <mergeCell ref="G153:H153"/>
    <mergeCell ref="T157:U157"/>
    <mergeCell ref="V155:W155"/>
    <mergeCell ref="A156:B156"/>
    <mergeCell ref="E156:F156"/>
    <mergeCell ref="G156:H156"/>
    <mergeCell ref="T156:U156"/>
    <mergeCell ref="V156:W156"/>
    <mergeCell ref="A155:B155"/>
    <mergeCell ref="E155:F155"/>
    <mergeCell ref="G155:H155"/>
    <mergeCell ref="T159:U159"/>
    <mergeCell ref="V157:W157"/>
    <mergeCell ref="A158:B158"/>
    <mergeCell ref="E158:F158"/>
    <mergeCell ref="G158:H158"/>
    <mergeCell ref="T158:U158"/>
    <mergeCell ref="V158:W158"/>
    <mergeCell ref="A157:B157"/>
    <mergeCell ref="E157:F157"/>
    <mergeCell ref="G157:H157"/>
    <mergeCell ref="T161:U161"/>
    <mergeCell ref="V159:W159"/>
    <mergeCell ref="A160:B160"/>
    <mergeCell ref="E160:F160"/>
    <mergeCell ref="G160:H160"/>
    <mergeCell ref="T160:U160"/>
    <mergeCell ref="V160:W160"/>
    <mergeCell ref="A159:B159"/>
    <mergeCell ref="E159:F159"/>
    <mergeCell ref="G159:H159"/>
    <mergeCell ref="T163:U163"/>
    <mergeCell ref="V161:W161"/>
    <mergeCell ref="A162:B162"/>
    <mergeCell ref="E162:F162"/>
    <mergeCell ref="G162:H162"/>
    <mergeCell ref="T162:U162"/>
    <mergeCell ref="V162:W162"/>
    <mergeCell ref="A161:B161"/>
    <mergeCell ref="E161:F161"/>
    <mergeCell ref="G161:H161"/>
    <mergeCell ref="T165:U165"/>
    <mergeCell ref="V163:W163"/>
    <mergeCell ref="A164:B164"/>
    <mergeCell ref="E164:F164"/>
    <mergeCell ref="G164:H164"/>
    <mergeCell ref="T164:U164"/>
    <mergeCell ref="V164:W164"/>
    <mergeCell ref="A163:B163"/>
    <mergeCell ref="E163:F163"/>
    <mergeCell ref="G163:H163"/>
    <mergeCell ref="T167:U167"/>
    <mergeCell ref="V165:W165"/>
    <mergeCell ref="A166:B166"/>
    <mergeCell ref="E166:F166"/>
    <mergeCell ref="G166:H166"/>
    <mergeCell ref="T166:U166"/>
    <mergeCell ref="V166:W166"/>
    <mergeCell ref="A165:B165"/>
    <mergeCell ref="E165:F165"/>
    <mergeCell ref="G165:H165"/>
    <mergeCell ref="T169:U169"/>
    <mergeCell ref="V167:W167"/>
    <mergeCell ref="A168:B168"/>
    <mergeCell ref="E168:F168"/>
    <mergeCell ref="G168:H168"/>
    <mergeCell ref="T168:U168"/>
    <mergeCell ref="V168:W168"/>
    <mergeCell ref="A167:B167"/>
    <mergeCell ref="E167:F167"/>
    <mergeCell ref="G167:H167"/>
    <mergeCell ref="T171:U171"/>
    <mergeCell ref="V169:W169"/>
    <mergeCell ref="A170:B170"/>
    <mergeCell ref="E170:F170"/>
    <mergeCell ref="G170:H170"/>
    <mergeCell ref="T170:U170"/>
    <mergeCell ref="V170:W170"/>
    <mergeCell ref="A169:B169"/>
    <mergeCell ref="E169:F169"/>
    <mergeCell ref="G169:H169"/>
    <mergeCell ref="T173:U173"/>
    <mergeCell ref="V171:W171"/>
    <mergeCell ref="A172:B172"/>
    <mergeCell ref="E172:F172"/>
    <mergeCell ref="G172:H172"/>
    <mergeCell ref="T172:U172"/>
    <mergeCell ref="V172:W172"/>
    <mergeCell ref="A171:B171"/>
    <mergeCell ref="E171:F171"/>
    <mergeCell ref="G171:H171"/>
    <mergeCell ref="V175:W175"/>
    <mergeCell ref="V173:W173"/>
    <mergeCell ref="A174:B174"/>
    <mergeCell ref="E174:F174"/>
    <mergeCell ref="G174:H174"/>
    <mergeCell ref="T174:U174"/>
    <mergeCell ref="V174:W174"/>
    <mergeCell ref="A173:B173"/>
    <mergeCell ref="E173:F173"/>
    <mergeCell ref="G173:H173"/>
    <mergeCell ref="A175:B175"/>
    <mergeCell ref="E175:F175"/>
    <mergeCell ref="G175:H175"/>
    <mergeCell ref="T175:U175"/>
    <mergeCell ref="V176:W176"/>
    <mergeCell ref="A177:B177"/>
    <mergeCell ref="E177:F177"/>
    <mergeCell ref="G177:H177"/>
    <mergeCell ref="T177:U177"/>
    <mergeCell ref="V177:W177"/>
    <mergeCell ref="A176:B176"/>
    <mergeCell ref="E176:F176"/>
    <mergeCell ref="G176:H176"/>
    <mergeCell ref="T176:U176"/>
    <mergeCell ref="V178:W178"/>
    <mergeCell ref="A179:B179"/>
    <mergeCell ref="E179:F179"/>
    <mergeCell ref="G179:H179"/>
    <mergeCell ref="T179:U179"/>
    <mergeCell ref="V179:W179"/>
    <mergeCell ref="A178:B178"/>
    <mergeCell ref="E178:F178"/>
    <mergeCell ref="G178:H178"/>
    <mergeCell ref="T178:U178"/>
    <mergeCell ref="V180:W180"/>
    <mergeCell ref="A181:B181"/>
    <mergeCell ref="E181:F181"/>
    <mergeCell ref="G181:H181"/>
    <mergeCell ref="T181:U181"/>
    <mergeCell ref="V181:W181"/>
    <mergeCell ref="A180:B180"/>
    <mergeCell ref="E180:F180"/>
    <mergeCell ref="G180:H180"/>
    <mergeCell ref="T180:U180"/>
    <mergeCell ref="V182:W182"/>
    <mergeCell ref="A183:B183"/>
    <mergeCell ref="E183:F183"/>
    <mergeCell ref="G183:H183"/>
    <mergeCell ref="T183:U183"/>
    <mergeCell ref="V183:W183"/>
    <mergeCell ref="A182:B182"/>
    <mergeCell ref="E182:F182"/>
    <mergeCell ref="G182:H182"/>
    <mergeCell ref="T182:U182"/>
    <mergeCell ref="V184:W184"/>
    <mergeCell ref="A185:B185"/>
    <mergeCell ref="E185:F185"/>
    <mergeCell ref="G185:H185"/>
    <mergeCell ref="T185:U185"/>
    <mergeCell ref="V185:W185"/>
    <mergeCell ref="A184:B184"/>
    <mergeCell ref="E184:F184"/>
    <mergeCell ref="G184:H184"/>
    <mergeCell ref="T184:U184"/>
    <mergeCell ref="V186:W186"/>
    <mergeCell ref="A187:B187"/>
    <mergeCell ref="E187:F187"/>
    <mergeCell ref="G187:H187"/>
    <mergeCell ref="T187:U187"/>
    <mergeCell ref="V187:W187"/>
    <mergeCell ref="A186:B186"/>
    <mergeCell ref="E186:F186"/>
    <mergeCell ref="G186:H186"/>
    <mergeCell ref="T186:U186"/>
    <mergeCell ref="V188:W188"/>
    <mergeCell ref="A189:B189"/>
    <mergeCell ref="E189:F189"/>
    <mergeCell ref="G189:H189"/>
    <mergeCell ref="T189:U189"/>
    <mergeCell ref="V189:W189"/>
    <mergeCell ref="A188:B188"/>
    <mergeCell ref="E188:F188"/>
    <mergeCell ref="G188:H188"/>
    <mergeCell ref="T188:U188"/>
    <mergeCell ref="V190:W190"/>
    <mergeCell ref="A191:B191"/>
    <mergeCell ref="E191:F191"/>
    <mergeCell ref="G191:H191"/>
    <mergeCell ref="T191:U191"/>
    <mergeCell ref="V191:W191"/>
    <mergeCell ref="A190:B190"/>
    <mergeCell ref="E190:F190"/>
    <mergeCell ref="G190:H190"/>
    <mergeCell ref="T190:U190"/>
    <mergeCell ref="V192:W192"/>
    <mergeCell ref="A193:B193"/>
    <mergeCell ref="E193:F193"/>
    <mergeCell ref="G193:H193"/>
    <mergeCell ref="T193:U193"/>
    <mergeCell ref="V193:W193"/>
    <mergeCell ref="A192:B192"/>
    <mergeCell ref="E192:F192"/>
    <mergeCell ref="G192:H192"/>
    <mergeCell ref="T192:U192"/>
    <mergeCell ref="V194:W194"/>
    <mergeCell ref="A195:B195"/>
    <mergeCell ref="E195:F195"/>
    <mergeCell ref="G195:H195"/>
    <mergeCell ref="T195:U195"/>
    <mergeCell ref="V195:W195"/>
    <mergeCell ref="A194:B194"/>
    <mergeCell ref="E194:F194"/>
    <mergeCell ref="G194:H194"/>
    <mergeCell ref="T194:U194"/>
    <mergeCell ref="V196:W196"/>
    <mergeCell ref="A197:B197"/>
    <mergeCell ref="E197:F197"/>
    <mergeCell ref="G197:H197"/>
    <mergeCell ref="T197:U197"/>
    <mergeCell ref="V197:W197"/>
    <mergeCell ref="A196:B196"/>
    <mergeCell ref="E196:F196"/>
    <mergeCell ref="G196:H196"/>
    <mergeCell ref="T196:U196"/>
    <mergeCell ref="V198:W198"/>
    <mergeCell ref="A199:B199"/>
    <mergeCell ref="E199:F199"/>
    <mergeCell ref="G199:H199"/>
    <mergeCell ref="T199:U199"/>
    <mergeCell ref="V199:W199"/>
    <mergeCell ref="A198:B198"/>
    <mergeCell ref="E198:F198"/>
    <mergeCell ref="G198:H198"/>
    <mergeCell ref="T198:U198"/>
    <mergeCell ref="V200:W200"/>
    <mergeCell ref="A201:B201"/>
    <mergeCell ref="E201:F201"/>
    <mergeCell ref="G201:H201"/>
    <mergeCell ref="T201:U201"/>
    <mergeCell ref="V201:W201"/>
    <mergeCell ref="A200:B200"/>
    <mergeCell ref="E200:F200"/>
    <mergeCell ref="G200:H200"/>
    <mergeCell ref="T200:U200"/>
    <mergeCell ref="V203:W203"/>
    <mergeCell ref="V202:W202"/>
    <mergeCell ref="A202:B202"/>
    <mergeCell ref="E202:F202"/>
    <mergeCell ref="G202:H202"/>
    <mergeCell ref="T202:U202"/>
    <mergeCell ref="A203:B203"/>
    <mergeCell ref="E203:F203"/>
    <mergeCell ref="G203:H203"/>
    <mergeCell ref="T203:U203"/>
    <mergeCell ref="V204:W204"/>
    <mergeCell ref="A205:B205"/>
    <mergeCell ref="E205:F205"/>
    <mergeCell ref="G205:H205"/>
    <mergeCell ref="T205:U205"/>
    <mergeCell ref="V205:W205"/>
    <mergeCell ref="A204:B204"/>
    <mergeCell ref="E204:F204"/>
    <mergeCell ref="G204:H204"/>
    <mergeCell ref="T204:U204"/>
    <mergeCell ref="V206:W206"/>
    <mergeCell ref="A207:B207"/>
    <mergeCell ref="E207:F207"/>
    <mergeCell ref="G207:H207"/>
    <mergeCell ref="T207:U207"/>
    <mergeCell ref="V207:W207"/>
    <mergeCell ref="A206:B206"/>
    <mergeCell ref="E206:F206"/>
    <mergeCell ref="G206:H206"/>
    <mergeCell ref="T206:U206"/>
    <mergeCell ref="V208:W208"/>
    <mergeCell ref="A209:B209"/>
    <mergeCell ref="E209:F209"/>
    <mergeCell ref="G209:H209"/>
    <mergeCell ref="T209:U209"/>
    <mergeCell ref="V209:W209"/>
    <mergeCell ref="A208:B208"/>
    <mergeCell ref="E208:F208"/>
    <mergeCell ref="G208:H208"/>
    <mergeCell ref="T208:U208"/>
    <mergeCell ref="V210:W210"/>
    <mergeCell ref="A211:B211"/>
    <mergeCell ref="E211:F211"/>
    <mergeCell ref="G211:H211"/>
    <mergeCell ref="T211:U211"/>
    <mergeCell ref="V211:W211"/>
    <mergeCell ref="A210:B210"/>
    <mergeCell ref="E210:F210"/>
    <mergeCell ref="G210:H210"/>
    <mergeCell ref="T210:U210"/>
    <mergeCell ref="V212:W212"/>
    <mergeCell ref="A213:B213"/>
    <mergeCell ref="E213:F213"/>
    <mergeCell ref="G213:H213"/>
    <mergeCell ref="T213:U213"/>
    <mergeCell ref="V213:W213"/>
    <mergeCell ref="A212:B212"/>
    <mergeCell ref="E212:F212"/>
    <mergeCell ref="G212:H212"/>
    <mergeCell ref="T212:U212"/>
    <mergeCell ref="V214:W214"/>
    <mergeCell ref="A215:B215"/>
    <mergeCell ref="E215:F215"/>
    <mergeCell ref="G215:H215"/>
    <mergeCell ref="T215:U215"/>
    <mergeCell ref="V215:W215"/>
    <mergeCell ref="A214:B214"/>
    <mergeCell ref="E214:F214"/>
    <mergeCell ref="G214:H214"/>
    <mergeCell ref="T214:U214"/>
    <mergeCell ref="V216:W216"/>
    <mergeCell ref="A217:B217"/>
    <mergeCell ref="E217:F217"/>
    <mergeCell ref="G217:H217"/>
    <mergeCell ref="T217:U217"/>
    <mergeCell ref="V217:W217"/>
    <mergeCell ref="A216:B216"/>
    <mergeCell ref="E216:F216"/>
    <mergeCell ref="G216:H216"/>
    <mergeCell ref="T216:U216"/>
    <mergeCell ref="V218:W218"/>
    <mergeCell ref="A219:B219"/>
    <mergeCell ref="E219:F219"/>
    <mergeCell ref="G219:H219"/>
    <mergeCell ref="T219:U219"/>
    <mergeCell ref="V219:W219"/>
    <mergeCell ref="A218:B218"/>
    <mergeCell ref="E218:F218"/>
    <mergeCell ref="G218:H218"/>
    <mergeCell ref="T218:U218"/>
    <mergeCell ref="V220:W220"/>
    <mergeCell ref="A221:B221"/>
    <mergeCell ref="E221:F221"/>
    <mergeCell ref="G221:H221"/>
    <mergeCell ref="T221:U221"/>
    <mergeCell ref="V221:W221"/>
    <mergeCell ref="A220:B220"/>
    <mergeCell ref="E220:F220"/>
    <mergeCell ref="G220:H220"/>
    <mergeCell ref="T220:U220"/>
    <mergeCell ref="V222:W222"/>
    <mergeCell ref="A223:B223"/>
    <mergeCell ref="E223:F223"/>
    <mergeCell ref="G223:H223"/>
    <mergeCell ref="T223:U223"/>
    <mergeCell ref="V223:W223"/>
    <mergeCell ref="A222:B222"/>
    <mergeCell ref="E222:F222"/>
    <mergeCell ref="G222:H222"/>
    <mergeCell ref="T222:U222"/>
    <mergeCell ref="V224:W224"/>
    <mergeCell ref="A225:B225"/>
    <mergeCell ref="E225:F225"/>
    <mergeCell ref="G225:H225"/>
    <mergeCell ref="T225:U225"/>
    <mergeCell ref="V225:W225"/>
    <mergeCell ref="A224:B224"/>
    <mergeCell ref="E224:F224"/>
    <mergeCell ref="G224:H224"/>
    <mergeCell ref="T224:U224"/>
    <mergeCell ref="V226:W226"/>
    <mergeCell ref="A227:B227"/>
    <mergeCell ref="E227:F227"/>
    <mergeCell ref="G227:H227"/>
    <mergeCell ref="T227:U227"/>
    <mergeCell ref="V227:W227"/>
    <mergeCell ref="A226:B226"/>
    <mergeCell ref="E226:F226"/>
    <mergeCell ref="G226:H226"/>
    <mergeCell ref="T226:U226"/>
    <mergeCell ref="V229:W229"/>
    <mergeCell ref="V228:W228"/>
    <mergeCell ref="A228:B228"/>
    <mergeCell ref="E228:F228"/>
    <mergeCell ref="G228:H228"/>
    <mergeCell ref="T228:U228"/>
    <mergeCell ref="A229:B229"/>
    <mergeCell ref="E229:F229"/>
    <mergeCell ref="G229:H229"/>
    <mergeCell ref="T229:U229"/>
    <mergeCell ref="V230:W230"/>
    <mergeCell ref="A231:B231"/>
    <mergeCell ref="E231:F231"/>
    <mergeCell ref="G231:H231"/>
    <mergeCell ref="T231:U231"/>
    <mergeCell ref="V231:W231"/>
    <mergeCell ref="A230:B230"/>
    <mergeCell ref="E230:F230"/>
    <mergeCell ref="G230:H230"/>
    <mergeCell ref="T230:U230"/>
    <mergeCell ref="V232:W232"/>
    <mergeCell ref="A233:B233"/>
    <mergeCell ref="E233:F233"/>
    <mergeCell ref="G233:H233"/>
    <mergeCell ref="T233:U233"/>
    <mergeCell ref="V233:W233"/>
    <mergeCell ref="A232:B232"/>
    <mergeCell ref="E232:F232"/>
    <mergeCell ref="G232:H232"/>
    <mergeCell ref="T232:U232"/>
    <mergeCell ref="V234:W234"/>
    <mergeCell ref="A235:B235"/>
    <mergeCell ref="E235:F235"/>
    <mergeCell ref="G235:H235"/>
    <mergeCell ref="T235:U235"/>
    <mergeCell ref="V235:W235"/>
    <mergeCell ref="A234:B234"/>
    <mergeCell ref="E234:F234"/>
    <mergeCell ref="G234:H234"/>
    <mergeCell ref="T234:U234"/>
    <mergeCell ref="V236:W236"/>
    <mergeCell ref="A237:B237"/>
    <mergeCell ref="E237:F237"/>
    <mergeCell ref="G237:H237"/>
    <mergeCell ref="T237:U237"/>
    <mergeCell ref="V237:W237"/>
    <mergeCell ref="A236:B236"/>
    <mergeCell ref="E236:F236"/>
    <mergeCell ref="G236:H236"/>
    <mergeCell ref="T236:U236"/>
    <mergeCell ref="V238:W238"/>
    <mergeCell ref="A239:B239"/>
    <mergeCell ref="E239:F239"/>
    <mergeCell ref="G239:H239"/>
    <mergeCell ref="T239:U239"/>
    <mergeCell ref="V239:W239"/>
    <mergeCell ref="A238:B238"/>
    <mergeCell ref="E238:F238"/>
    <mergeCell ref="G238:H238"/>
    <mergeCell ref="T238:U238"/>
    <mergeCell ref="V240:W240"/>
    <mergeCell ref="A241:B241"/>
    <mergeCell ref="E241:F241"/>
    <mergeCell ref="G241:H241"/>
    <mergeCell ref="T241:U241"/>
    <mergeCell ref="V241:W241"/>
    <mergeCell ref="A240:B240"/>
    <mergeCell ref="E240:F240"/>
    <mergeCell ref="G240:H240"/>
    <mergeCell ref="T240:U240"/>
    <mergeCell ref="V242:W242"/>
    <mergeCell ref="A243:B243"/>
    <mergeCell ref="E243:F243"/>
    <mergeCell ref="G243:H243"/>
    <mergeCell ref="T243:U243"/>
    <mergeCell ref="V243:W243"/>
    <mergeCell ref="A242:B242"/>
    <mergeCell ref="E242:F242"/>
    <mergeCell ref="G242:H242"/>
    <mergeCell ref="T242:U242"/>
    <mergeCell ref="V244:W244"/>
    <mergeCell ref="A245:B245"/>
    <mergeCell ref="E245:F245"/>
    <mergeCell ref="G245:H245"/>
    <mergeCell ref="T245:U245"/>
    <mergeCell ref="V245:W245"/>
    <mergeCell ref="A244:B244"/>
    <mergeCell ref="E244:F244"/>
    <mergeCell ref="G244:H244"/>
    <mergeCell ref="T244:U244"/>
    <mergeCell ref="V246:W246"/>
    <mergeCell ref="A247:B247"/>
    <mergeCell ref="E247:F247"/>
    <mergeCell ref="G247:H247"/>
    <mergeCell ref="T247:U247"/>
    <mergeCell ref="V247:W247"/>
    <mergeCell ref="A246:B246"/>
    <mergeCell ref="E246:F246"/>
    <mergeCell ref="G246:H246"/>
    <mergeCell ref="T246:U246"/>
    <mergeCell ref="V248:W248"/>
    <mergeCell ref="A249:B249"/>
    <mergeCell ref="E249:F249"/>
    <mergeCell ref="G249:H249"/>
    <mergeCell ref="T249:U249"/>
    <mergeCell ref="V249:W249"/>
    <mergeCell ref="A248:B248"/>
    <mergeCell ref="E248:F248"/>
    <mergeCell ref="G248:H248"/>
    <mergeCell ref="T248:U248"/>
    <mergeCell ref="V250:W250"/>
    <mergeCell ref="A251:B251"/>
    <mergeCell ref="E251:F251"/>
    <mergeCell ref="G251:H251"/>
    <mergeCell ref="T251:U251"/>
    <mergeCell ref="V251:W251"/>
    <mergeCell ref="A250:B250"/>
    <mergeCell ref="E250:F250"/>
    <mergeCell ref="G250:H250"/>
    <mergeCell ref="T250:U250"/>
    <mergeCell ref="V252:W252"/>
    <mergeCell ref="A253:B253"/>
    <mergeCell ref="E253:F253"/>
    <mergeCell ref="G253:H253"/>
    <mergeCell ref="T253:U253"/>
    <mergeCell ref="V253:W253"/>
    <mergeCell ref="A252:B252"/>
    <mergeCell ref="E252:F252"/>
    <mergeCell ref="G252:H252"/>
    <mergeCell ref="T252:U252"/>
    <mergeCell ref="V254:W254"/>
    <mergeCell ref="A255:B255"/>
    <mergeCell ref="E255:F255"/>
    <mergeCell ref="G255:H255"/>
    <mergeCell ref="T255:U255"/>
    <mergeCell ref="V255:W255"/>
    <mergeCell ref="A254:B254"/>
    <mergeCell ref="E254:F254"/>
    <mergeCell ref="G254:H254"/>
    <mergeCell ref="T254:U254"/>
    <mergeCell ref="V257:W257"/>
    <mergeCell ref="V256:W256"/>
    <mergeCell ref="A256:B256"/>
    <mergeCell ref="E256:F256"/>
    <mergeCell ref="G256:H256"/>
    <mergeCell ref="T256:U256"/>
    <mergeCell ref="A257:B257"/>
    <mergeCell ref="E257:F257"/>
    <mergeCell ref="G257:H257"/>
    <mergeCell ref="T257:U257"/>
    <mergeCell ref="V258:W258"/>
    <mergeCell ref="A259:B259"/>
    <mergeCell ref="E259:F259"/>
    <mergeCell ref="G259:H259"/>
    <mergeCell ref="T259:U259"/>
    <mergeCell ref="V259:W259"/>
    <mergeCell ref="A258:B258"/>
    <mergeCell ref="E258:F258"/>
    <mergeCell ref="G258:H258"/>
    <mergeCell ref="T258:U258"/>
    <mergeCell ref="V260:W260"/>
    <mergeCell ref="A261:B261"/>
    <mergeCell ref="E261:F261"/>
    <mergeCell ref="G261:H261"/>
    <mergeCell ref="T261:U261"/>
    <mergeCell ref="V261:W261"/>
    <mergeCell ref="A260:B260"/>
    <mergeCell ref="E260:F260"/>
    <mergeCell ref="G260:H260"/>
    <mergeCell ref="T260:U260"/>
    <mergeCell ref="V262:W262"/>
    <mergeCell ref="A263:B263"/>
    <mergeCell ref="E263:F263"/>
    <mergeCell ref="G263:H263"/>
    <mergeCell ref="T263:U263"/>
    <mergeCell ref="V263:W263"/>
    <mergeCell ref="A262:B262"/>
    <mergeCell ref="E262:F262"/>
    <mergeCell ref="G262:H262"/>
    <mergeCell ref="T262:U262"/>
    <mergeCell ref="V264:W264"/>
    <mergeCell ref="A265:B265"/>
    <mergeCell ref="E265:F265"/>
    <mergeCell ref="G265:H265"/>
    <mergeCell ref="T265:U265"/>
    <mergeCell ref="V265:W265"/>
    <mergeCell ref="A264:B264"/>
    <mergeCell ref="E264:F264"/>
    <mergeCell ref="G264:H264"/>
    <mergeCell ref="T264:U264"/>
    <mergeCell ref="V266:W266"/>
    <mergeCell ref="A267:B267"/>
    <mergeCell ref="E267:F267"/>
    <mergeCell ref="G267:H267"/>
    <mergeCell ref="T267:U267"/>
    <mergeCell ref="V267:W267"/>
    <mergeCell ref="A266:B266"/>
    <mergeCell ref="E266:F266"/>
    <mergeCell ref="G266:H266"/>
    <mergeCell ref="T266:U266"/>
    <mergeCell ref="V268:W268"/>
    <mergeCell ref="A269:B269"/>
    <mergeCell ref="E269:F269"/>
    <mergeCell ref="G269:H269"/>
    <mergeCell ref="T269:U269"/>
    <mergeCell ref="V269:W269"/>
    <mergeCell ref="A268:B268"/>
    <mergeCell ref="E268:F268"/>
    <mergeCell ref="G268:H268"/>
    <mergeCell ref="T268:U268"/>
    <mergeCell ref="V270:W270"/>
    <mergeCell ref="A271:B271"/>
    <mergeCell ref="E271:F271"/>
    <mergeCell ref="G271:H271"/>
    <mergeCell ref="T271:U271"/>
    <mergeCell ref="V271:W271"/>
    <mergeCell ref="A270:B270"/>
    <mergeCell ref="E270:F270"/>
    <mergeCell ref="G270:H270"/>
    <mergeCell ref="T270:U270"/>
    <mergeCell ref="T272:U272"/>
    <mergeCell ref="V272:W272"/>
    <mergeCell ref="G273:H273"/>
    <mergeCell ref="T273:U273"/>
    <mergeCell ref="V273:W273"/>
    <mergeCell ref="T274:U274"/>
    <mergeCell ref="V274:W274"/>
    <mergeCell ref="A275:W275"/>
    <mergeCell ref="C276:K276"/>
    <mergeCell ref="U276:V276"/>
    <mergeCell ref="A274:F274"/>
    <mergeCell ref="G274:H274"/>
    <mergeCell ref="E281:I281"/>
    <mergeCell ref="J281:L281"/>
    <mergeCell ref="A3:B8"/>
    <mergeCell ref="J4:Q5"/>
    <mergeCell ref="J6:J8"/>
    <mergeCell ref="A273:B273"/>
    <mergeCell ref="E273:F273"/>
    <mergeCell ref="A272:B272"/>
    <mergeCell ref="E272:F272"/>
    <mergeCell ref="G272:H2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B25">
      <selection activeCell="D1" sqref="D1"/>
    </sheetView>
  </sheetViews>
  <sheetFormatPr defaultColWidth="9.140625" defaultRowHeight="12.75"/>
  <cols>
    <col min="1" max="1" width="1.57421875" style="0" customWidth="1"/>
    <col min="2" max="2" width="6.57421875" style="0" customWidth="1"/>
    <col min="3" max="3" width="8.7109375" style="0" customWidth="1"/>
    <col min="4" max="4" width="44.140625" style="0" customWidth="1"/>
    <col min="5" max="5" width="6.57421875" style="0" customWidth="1"/>
    <col min="6" max="6" width="10.140625" style="0" customWidth="1"/>
    <col min="7" max="7" width="10.28125" style="0" customWidth="1"/>
    <col min="8" max="8" width="15.140625" style="0" customWidth="1"/>
    <col min="9" max="9" width="10.421875" style="0" customWidth="1"/>
    <col min="10" max="10" width="11.421875" style="0" customWidth="1"/>
    <col min="11" max="11" width="9.8515625" style="0" customWidth="1"/>
  </cols>
  <sheetData>
    <row r="1" spans="4:10" ht="12.75" customHeight="1">
      <c r="D1" s="59"/>
      <c r="E1" s="60"/>
      <c r="F1" s="542" t="s">
        <v>607</v>
      </c>
      <c r="G1" s="542"/>
      <c r="H1" s="542"/>
      <c r="I1" s="542"/>
      <c r="J1" s="542"/>
    </row>
    <row r="2" spans="4:10" ht="19.5" customHeight="1">
      <c r="D2" s="59"/>
      <c r="E2" s="61"/>
      <c r="F2" s="543" t="s">
        <v>987</v>
      </c>
      <c r="G2" s="543"/>
      <c r="H2" s="543"/>
      <c r="I2" s="543"/>
      <c r="J2" s="543"/>
    </row>
    <row r="3" spans="4:10" ht="22.5" customHeight="1">
      <c r="D3" s="59"/>
      <c r="E3" s="543" t="s">
        <v>988</v>
      </c>
      <c r="F3" s="543"/>
      <c r="G3" s="543"/>
      <c r="H3" s="543"/>
      <c r="I3" s="543"/>
      <c r="J3" s="543"/>
    </row>
    <row r="4" spans="1:11" ht="16.5" customHeight="1">
      <c r="A4" s="539" t="s">
        <v>608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</row>
    <row r="5" spans="1:11" ht="15.75" customHeight="1">
      <c r="A5" s="539" t="s">
        <v>609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</row>
    <row r="6" ht="12.75" customHeight="1" thickBot="1">
      <c r="J6" s="59" t="s">
        <v>610</v>
      </c>
    </row>
    <row r="7" spans="2:11" ht="16.5" customHeight="1">
      <c r="B7" s="540" t="s">
        <v>419</v>
      </c>
      <c r="C7" s="531" t="s">
        <v>420</v>
      </c>
      <c r="D7" s="531" t="s">
        <v>611</v>
      </c>
      <c r="E7" s="531" t="s">
        <v>421</v>
      </c>
      <c r="F7" s="533" t="s">
        <v>612</v>
      </c>
      <c r="G7" s="528" t="s">
        <v>613</v>
      </c>
      <c r="H7" s="529"/>
      <c r="I7" s="529"/>
      <c r="J7" s="529"/>
      <c r="K7" s="530"/>
    </row>
    <row r="8" spans="2:11" s="34" customFormat="1" ht="24.75" customHeight="1">
      <c r="B8" s="541"/>
      <c r="C8" s="532"/>
      <c r="D8" s="532"/>
      <c r="E8" s="532"/>
      <c r="F8" s="534"/>
      <c r="G8" s="62" t="s">
        <v>614</v>
      </c>
      <c r="H8" s="63" t="s">
        <v>615</v>
      </c>
      <c r="I8" s="63" t="s">
        <v>616</v>
      </c>
      <c r="J8" s="63" t="s">
        <v>617</v>
      </c>
      <c r="K8" s="64" t="s">
        <v>618</v>
      </c>
    </row>
    <row r="9" spans="2:11" ht="24.75" customHeight="1">
      <c r="B9" s="65">
        <v>750</v>
      </c>
      <c r="C9" s="66"/>
      <c r="D9" s="67" t="str">
        <f>'[1]1'!C18</f>
        <v>ADMINISTRACJA PUBLICZNA</v>
      </c>
      <c r="E9" s="68"/>
      <c r="F9" s="69">
        <f>SUM(F10:F10)</f>
        <v>59370</v>
      </c>
      <c r="G9" s="70">
        <f>SUM(G10:G10)</f>
        <v>59370</v>
      </c>
      <c r="H9" s="71">
        <f>H10</f>
        <v>50465</v>
      </c>
      <c r="I9" s="71">
        <f>I10</f>
        <v>8905</v>
      </c>
      <c r="J9" s="71">
        <f>J10</f>
        <v>0</v>
      </c>
      <c r="K9" s="72">
        <f>SUM(K10:K10)</f>
        <v>0</v>
      </c>
    </row>
    <row r="10" spans="2:11" ht="24.75" customHeight="1">
      <c r="B10" s="73"/>
      <c r="C10" s="128">
        <v>75011</v>
      </c>
      <c r="D10" s="75" t="s">
        <v>619</v>
      </c>
      <c r="E10" s="131">
        <v>2010</v>
      </c>
      <c r="F10" s="76">
        <v>59370</v>
      </c>
      <c r="G10" s="77">
        <f>SUM(H10:K10)</f>
        <v>59370</v>
      </c>
      <c r="H10" s="78">
        <v>50465</v>
      </c>
      <c r="I10" s="78">
        <v>8905</v>
      </c>
      <c r="J10" s="78"/>
      <c r="K10" s="79">
        <v>0</v>
      </c>
    </row>
    <row r="11" spans="2:11" ht="40.5" customHeight="1">
      <c r="B11" s="65">
        <v>751</v>
      </c>
      <c r="C11" s="66"/>
      <c r="D11" s="80" t="str">
        <f>'[1]1'!C19</f>
        <v>URZĘDY NACZELNYCH ORGANÓW WŁADZY PAŃSTWOWEJ, KONTROLI I OCHRONY PRAWA ORAZ SĄDOWNICTWA</v>
      </c>
      <c r="E11" s="132"/>
      <c r="F11" s="69">
        <f aca="true" t="shared" si="0" ref="F11:K11">F12</f>
        <v>1620</v>
      </c>
      <c r="G11" s="70">
        <f t="shared" si="0"/>
        <v>1620</v>
      </c>
      <c r="H11" s="71">
        <f t="shared" si="0"/>
        <v>1377</v>
      </c>
      <c r="I11" s="71">
        <f t="shared" si="0"/>
        <v>243</v>
      </c>
      <c r="J11" s="71">
        <f t="shared" si="0"/>
        <v>0</v>
      </c>
      <c r="K11" s="72">
        <f t="shared" si="0"/>
        <v>0</v>
      </c>
    </row>
    <row r="12" spans="2:11" ht="24.75" customHeight="1">
      <c r="B12" s="73"/>
      <c r="C12" s="128">
        <v>75101</v>
      </c>
      <c r="D12" s="75" t="s">
        <v>620</v>
      </c>
      <c r="E12" s="131">
        <v>2010</v>
      </c>
      <c r="F12" s="76">
        <v>1620</v>
      </c>
      <c r="G12" s="77">
        <f>SUM(H12:K12)</f>
        <v>1620</v>
      </c>
      <c r="H12" s="78">
        <v>1377</v>
      </c>
      <c r="I12" s="78">
        <f>33+210</f>
        <v>243</v>
      </c>
      <c r="J12" s="78">
        <v>0</v>
      </c>
      <c r="K12" s="79">
        <v>0</v>
      </c>
    </row>
    <row r="13" spans="2:11" ht="24.75" customHeight="1">
      <c r="B13" s="65">
        <v>752</v>
      </c>
      <c r="C13" s="66"/>
      <c r="D13" s="80" t="s">
        <v>623</v>
      </c>
      <c r="E13" s="132"/>
      <c r="F13" s="69">
        <f aca="true" t="shared" si="1" ref="F13:K15">SUM(F14:F14)</f>
        <v>200</v>
      </c>
      <c r="G13" s="70">
        <f t="shared" si="1"/>
        <v>200</v>
      </c>
      <c r="H13" s="71">
        <f t="shared" si="1"/>
        <v>0</v>
      </c>
      <c r="I13" s="71">
        <f t="shared" si="1"/>
        <v>0</v>
      </c>
      <c r="J13" s="71">
        <f t="shared" si="1"/>
        <v>0</v>
      </c>
      <c r="K13" s="72">
        <f t="shared" si="1"/>
        <v>200</v>
      </c>
    </row>
    <row r="14" spans="2:11" ht="24.75" customHeight="1">
      <c r="B14" s="73"/>
      <c r="C14" s="128">
        <v>75212</v>
      </c>
      <c r="D14" s="75" t="s">
        <v>110</v>
      </c>
      <c r="E14" s="131">
        <v>2010</v>
      </c>
      <c r="F14" s="76">
        <v>200</v>
      </c>
      <c r="G14" s="77">
        <f>SUM(H14:K14)</f>
        <v>200</v>
      </c>
      <c r="H14" s="78"/>
      <c r="I14" s="78"/>
      <c r="J14" s="78"/>
      <c r="K14" s="79">
        <v>200</v>
      </c>
    </row>
    <row r="15" spans="2:11" ht="31.5" customHeight="1">
      <c r="B15" s="65">
        <v>754</v>
      </c>
      <c r="C15" s="66"/>
      <c r="D15" s="80" t="str">
        <f>'[1]1'!C21</f>
        <v>BEZPIECZEŃSTWO PUBLICZNE I OCHRONA PRZECIWPOŻAROWA</v>
      </c>
      <c r="E15" s="132"/>
      <c r="F15" s="69">
        <f t="shared" si="1"/>
        <v>1000</v>
      </c>
      <c r="G15" s="70">
        <f t="shared" si="1"/>
        <v>1000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2">
        <f t="shared" si="1"/>
        <v>1000</v>
      </c>
    </row>
    <row r="16" spans="2:11" ht="24.75" customHeight="1">
      <c r="B16" s="73"/>
      <c r="C16" s="128">
        <v>75414</v>
      </c>
      <c r="D16" s="75" t="s">
        <v>621</v>
      </c>
      <c r="E16" s="131">
        <v>2010</v>
      </c>
      <c r="F16" s="76">
        <v>1000</v>
      </c>
      <c r="G16" s="77">
        <f>SUM(H16:K16)</f>
        <v>1000</v>
      </c>
      <c r="H16" s="78"/>
      <c r="I16" s="78"/>
      <c r="J16" s="78"/>
      <c r="K16" s="79">
        <v>1000</v>
      </c>
    </row>
    <row r="17" spans="2:17" ht="24.75" customHeight="1">
      <c r="B17" s="65">
        <v>852</v>
      </c>
      <c r="C17" s="66"/>
      <c r="D17" s="67" t="str">
        <f>'[1]1'!C27</f>
        <v>POMOC SPOŁECZNA</v>
      </c>
      <c r="E17" s="132"/>
      <c r="F17" s="69">
        <f aca="true" t="shared" si="2" ref="F17:K17">SUM(F18:F19)</f>
        <v>2951600</v>
      </c>
      <c r="G17" s="70">
        <f t="shared" si="2"/>
        <v>2951600</v>
      </c>
      <c r="H17" s="71">
        <f t="shared" si="2"/>
        <v>70350</v>
      </c>
      <c r="I17" s="71">
        <f t="shared" si="2"/>
        <v>11350</v>
      </c>
      <c r="J17" s="71">
        <f t="shared" si="2"/>
        <v>2865800</v>
      </c>
      <c r="K17" s="72">
        <f t="shared" si="2"/>
        <v>4100</v>
      </c>
      <c r="L17" s="81"/>
      <c r="M17" s="81"/>
      <c r="N17" s="81"/>
      <c r="O17" s="81"/>
      <c r="P17" s="81"/>
      <c r="Q17" s="82"/>
    </row>
    <row r="18" spans="2:17" s="83" customFormat="1" ht="24.75" customHeight="1">
      <c r="B18" s="84"/>
      <c r="C18" s="129">
        <v>85212</v>
      </c>
      <c r="D18" s="85" t="s">
        <v>39</v>
      </c>
      <c r="E18" s="131">
        <v>2010</v>
      </c>
      <c r="F18" s="86">
        <v>2949000</v>
      </c>
      <c r="G18" s="77">
        <f>SUM(H18:K18)</f>
        <v>2949000</v>
      </c>
      <c r="H18" s="87">
        <f>64000+6350</f>
        <v>70350</v>
      </c>
      <c r="I18" s="87">
        <f>9785+1565</f>
        <v>11350</v>
      </c>
      <c r="J18" s="87">
        <v>2863200</v>
      </c>
      <c r="K18" s="88">
        <v>4100</v>
      </c>
      <c r="L18" s="89"/>
      <c r="M18" s="89"/>
      <c r="N18" s="89"/>
      <c r="O18" s="89"/>
      <c r="P18" s="89"/>
      <c r="Q18" s="90"/>
    </row>
    <row r="19" spans="2:11" ht="21" customHeight="1" thickBot="1">
      <c r="B19" s="73"/>
      <c r="C19" s="130" t="s">
        <v>567</v>
      </c>
      <c r="D19" s="136" t="s">
        <v>40</v>
      </c>
      <c r="E19" s="137">
        <v>2010</v>
      </c>
      <c r="F19" s="76">
        <v>2600</v>
      </c>
      <c r="G19" s="77">
        <f>SUM(H19:K19)</f>
        <v>2600</v>
      </c>
      <c r="H19" s="78"/>
      <c r="I19" s="78"/>
      <c r="J19" s="78">
        <v>2600</v>
      </c>
      <c r="K19" s="79"/>
    </row>
    <row r="20" spans="2:12" ht="24.75" customHeight="1" thickBot="1">
      <c r="B20" s="536" t="s">
        <v>41</v>
      </c>
      <c r="C20" s="537"/>
      <c r="D20" s="537"/>
      <c r="E20" s="123"/>
      <c r="F20" s="124">
        <f>F9+F11+F15+F17+F13</f>
        <v>3013790</v>
      </c>
      <c r="G20" s="125">
        <f>G9+G11+G15+G17+G13</f>
        <v>3013790</v>
      </c>
      <c r="H20" s="126">
        <f>H9+H11+H15+H17</f>
        <v>122192</v>
      </c>
      <c r="I20" s="126">
        <f>I9+I11+I15+I17</f>
        <v>20498</v>
      </c>
      <c r="J20" s="126">
        <f>J9+J11+J15+J17</f>
        <v>2865800</v>
      </c>
      <c r="K20" s="127">
        <f>K9+K11+K15+K17+K13</f>
        <v>5300</v>
      </c>
      <c r="L20" s="52"/>
    </row>
    <row r="22" spans="3:8" ht="12.75" customHeight="1">
      <c r="C22" s="122" t="s">
        <v>76</v>
      </c>
      <c r="G22" s="538"/>
      <c r="H22" s="538"/>
    </row>
    <row r="23" spans="3:8" ht="12.75">
      <c r="C23" s="122" t="s">
        <v>77</v>
      </c>
      <c r="E23" s="535">
        <v>6000</v>
      </c>
      <c r="F23" s="535"/>
      <c r="H23" s="91"/>
    </row>
    <row r="24" spans="3:8" ht="12.75">
      <c r="C24" s="122" t="s">
        <v>622</v>
      </c>
      <c r="E24" s="527">
        <v>37000</v>
      </c>
      <c r="F24" s="527"/>
      <c r="H24" s="52"/>
    </row>
    <row r="27" ht="12.75">
      <c r="G27" s="52"/>
    </row>
  </sheetData>
  <mergeCells count="15">
    <mergeCell ref="A5:K5"/>
    <mergeCell ref="B7:B8"/>
    <mergeCell ref="F1:J1"/>
    <mergeCell ref="F2:J2"/>
    <mergeCell ref="E3:J3"/>
    <mergeCell ref="A4:K4"/>
    <mergeCell ref="E24:F24"/>
    <mergeCell ref="G7:K7"/>
    <mergeCell ref="C7:C8"/>
    <mergeCell ref="D7:D8"/>
    <mergeCell ref="E7:E8"/>
    <mergeCell ref="F7:F8"/>
    <mergeCell ref="E23:F23"/>
    <mergeCell ref="B20:D20"/>
    <mergeCell ref="G22:H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selection activeCell="A6" sqref="A6:D6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56.421875" style="0" customWidth="1"/>
    <col min="4" max="4" width="15.00390625" style="0" customWidth="1"/>
  </cols>
  <sheetData>
    <row r="1" spans="2:7" ht="12.75">
      <c r="B1" s="60"/>
      <c r="C1" s="542" t="s">
        <v>42</v>
      </c>
      <c r="D1" s="542"/>
      <c r="E1" s="92"/>
      <c r="F1" s="92"/>
      <c r="G1" s="92"/>
    </row>
    <row r="2" spans="2:7" ht="12.75">
      <c r="B2" s="60"/>
      <c r="C2" s="542" t="s">
        <v>987</v>
      </c>
      <c r="D2" s="542"/>
      <c r="E2" s="92"/>
      <c r="F2" s="92"/>
      <c r="G2" s="92"/>
    </row>
    <row r="3" spans="2:7" ht="12.75">
      <c r="B3" s="542" t="s">
        <v>988</v>
      </c>
      <c r="C3" s="542"/>
      <c r="D3" s="542"/>
      <c r="E3" s="92"/>
      <c r="F3" s="92"/>
      <c r="G3" s="92"/>
    </row>
    <row r="4" ht="12.75">
      <c r="C4" s="35"/>
    </row>
    <row r="5" ht="12.75">
      <c r="C5" s="35"/>
    </row>
    <row r="6" spans="1:4" ht="15.75">
      <c r="A6" s="539" t="s">
        <v>43</v>
      </c>
      <c r="B6" s="539"/>
      <c r="C6" s="539"/>
      <c r="D6" s="539"/>
    </row>
    <row r="7" spans="1:4" ht="42.75" customHeight="1">
      <c r="A7" s="564" t="s">
        <v>624</v>
      </c>
      <c r="B7" s="564"/>
      <c r="C7" s="564"/>
      <c r="D7" s="564"/>
    </row>
    <row r="8" ht="12.75">
      <c r="C8" s="35"/>
    </row>
    <row r="9" spans="3:4" ht="13.5" thickBot="1">
      <c r="C9" s="35"/>
      <c r="D9" s="59" t="s">
        <v>610</v>
      </c>
    </row>
    <row r="10" spans="1:4" ht="13.5" thickTop="1">
      <c r="A10" s="93" t="s">
        <v>419</v>
      </c>
      <c r="B10" s="94" t="s">
        <v>420</v>
      </c>
      <c r="C10" s="95" t="s">
        <v>44</v>
      </c>
      <c r="D10" s="96" t="s">
        <v>45</v>
      </c>
    </row>
    <row r="11" spans="1:4" ht="13.5" thickBot="1">
      <c r="A11" s="97">
        <v>1</v>
      </c>
      <c r="B11" s="98">
        <v>2</v>
      </c>
      <c r="C11" s="99">
        <v>3</v>
      </c>
      <c r="D11" s="100">
        <v>4</v>
      </c>
    </row>
    <row r="12" spans="1:4" ht="16.5" customHeight="1" thickBot="1" thickTop="1">
      <c r="A12" s="555" t="s">
        <v>46</v>
      </c>
      <c r="B12" s="556"/>
      <c r="C12" s="557"/>
      <c r="D12" s="101">
        <f>D13</f>
        <v>131000</v>
      </c>
    </row>
    <row r="13" spans="1:4" ht="19.5" customHeight="1" thickTop="1">
      <c r="A13" s="102">
        <v>756</v>
      </c>
      <c r="B13" s="103">
        <v>75618</v>
      </c>
      <c r="C13" s="104" t="s">
        <v>47</v>
      </c>
      <c r="D13" s="105">
        <f>D14</f>
        <v>131000</v>
      </c>
    </row>
    <row r="14" spans="1:4" ht="12.75">
      <c r="A14" s="544"/>
      <c r="B14" s="546"/>
      <c r="C14" s="106" t="s">
        <v>48</v>
      </c>
      <c r="D14" s="553">
        <v>131000</v>
      </c>
    </row>
    <row r="15" spans="1:4" ht="24.75" customHeight="1" thickBot="1">
      <c r="A15" s="544"/>
      <c r="B15" s="546"/>
      <c r="C15" s="106" t="s">
        <v>49</v>
      </c>
      <c r="D15" s="553"/>
    </row>
    <row r="16" spans="1:4" ht="23.25" customHeight="1" thickBot="1" thickTop="1">
      <c r="A16" s="555" t="s">
        <v>50</v>
      </c>
      <c r="B16" s="556"/>
      <c r="C16" s="557"/>
      <c r="D16" s="108">
        <f>D17+D22</f>
        <v>131000</v>
      </c>
    </row>
    <row r="17" spans="1:4" ht="23.25" customHeight="1" thickTop="1">
      <c r="A17" s="93">
        <v>851</v>
      </c>
      <c r="B17" s="94">
        <v>85153</v>
      </c>
      <c r="C17" s="109" t="s">
        <v>51</v>
      </c>
      <c r="D17" s="110">
        <f>D19+D20+D21</f>
        <v>1700</v>
      </c>
    </row>
    <row r="18" spans="1:4" ht="29.25" customHeight="1">
      <c r="A18" s="57"/>
      <c r="B18" s="58"/>
      <c r="C18" s="111" t="s">
        <v>52</v>
      </c>
      <c r="D18" s="107"/>
    </row>
    <row r="19" spans="1:4" ht="29.25" customHeight="1">
      <c r="A19" s="57"/>
      <c r="B19" s="58"/>
      <c r="C19" s="112" t="s">
        <v>53</v>
      </c>
      <c r="D19" s="107">
        <v>500</v>
      </c>
    </row>
    <row r="20" spans="1:4" ht="25.5" customHeight="1">
      <c r="A20" s="57"/>
      <c r="B20" s="58"/>
      <c r="C20" s="113" t="s">
        <v>54</v>
      </c>
      <c r="D20" s="107">
        <v>1100</v>
      </c>
    </row>
    <row r="21" spans="1:4" ht="25.5" customHeight="1">
      <c r="A21" s="57"/>
      <c r="B21" s="58"/>
      <c r="C21" s="113" t="s">
        <v>55</v>
      </c>
      <c r="D21" s="107">
        <v>100</v>
      </c>
    </row>
    <row r="22" spans="1:4" ht="15.75" customHeight="1">
      <c r="A22" s="558">
        <v>851</v>
      </c>
      <c r="B22" s="560">
        <v>85154</v>
      </c>
      <c r="C22" s="32" t="s">
        <v>56</v>
      </c>
      <c r="D22" s="562">
        <f>D25+D30+D32</f>
        <v>129300</v>
      </c>
    </row>
    <row r="23" spans="1:4" ht="12.75">
      <c r="A23" s="559"/>
      <c r="B23" s="561"/>
      <c r="C23" s="114" t="s">
        <v>48</v>
      </c>
      <c r="D23" s="563"/>
    </row>
    <row r="24" spans="1:4" ht="33" customHeight="1">
      <c r="A24" s="550"/>
      <c r="B24" s="551"/>
      <c r="C24" s="115" t="s">
        <v>57</v>
      </c>
      <c r="D24" s="116"/>
    </row>
    <row r="25" spans="1:4" ht="30.75" customHeight="1">
      <c r="A25" s="544"/>
      <c r="B25" s="552"/>
      <c r="C25" s="112" t="s">
        <v>58</v>
      </c>
      <c r="D25" s="553">
        <f>129300-D30-D32</f>
        <v>77300</v>
      </c>
    </row>
    <row r="26" spans="1:4" ht="22.5" customHeight="1">
      <c r="A26" s="544"/>
      <c r="B26" s="552"/>
      <c r="C26" s="112" t="s">
        <v>59</v>
      </c>
      <c r="D26" s="553"/>
    </row>
    <row r="27" spans="1:4" ht="21" customHeight="1">
      <c r="A27" s="544"/>
      <c r="B27" s="552"/>
      <c r="C27" s="112" t="s">
        <v>60</v>
      </c>
      <c r="D27" s="553"/>
    </row>
    <row r="28" spans="1:4" ht="26.25" customHeight="1">
      <c r="A28" s="544"/>
      <c r="B28" s="552"/>
      <c r="C28" s="112" t="s">
        <v>743</v>
      </c>
      <c r="D28" s="553"/>
    </row>
    <row r="29" spans="1:4" ht="29.25" customHeight="1">
      <c r="A29" s="544"/>
      <c r="B29" s="552"/>
      <c r="C29" s="112" t="s">
        <v>61</v>
      </c>
      <c r="D29" s="553"/>
    </row>
    <row r="30" spans="1:4" ht="27.75" customHeight="1">
      <c r="A30" s="544"/>
      <c r="B30" s="546"/>
      <c r="C30" s="117" t="s">
        <v>62</v>
      </c>
      <c r="D30" s="548">
        <v>42000</v>
      </c>
    </row>
    <row r="31" spans="1:4" ht="41.25" customHeight="1">
      <c r="A31" s="544"/>
      <c r="B31" s="546"/>
      <c r="C31" s="114" t="s">
        <v>63</v>
      </c>
      <c r="D31" s="554"/>
    </row>
    <row r="32" spans="1:4" ht="29.25" customHeight="1">
      <c r="A32" s="544"/>
      <c r="B32" s="546"/>
      <c r="C32" s="117" t="s">
        <v>64</v>
      </c>
      <c r="D32" s="548">
        <v>10000</v>
      </c>
    </row>
    <row r="33" spans="1:4" ht="26.25" customHeight="1" thickBot="1">
      <c r="A33" s="545"/>
      <c r="B33" s="547"/>
      <c r="C33" s="118" t="s">
        <v>625</v>
      </c>
      <c r="D33" s="549"/>
    </row>
    <row r="34" spans="3:4" ht="13.5" thickTop="1">
      <c r="C34" s="35"/>
      <c r="D34" s="34"/>
    </row>
    <row r="35" spans="3:4" ht="12.75">
      <c r="C35" s="35"/>
      <c r="D35" s="34"/>
    </row>
    <row r="36" spans="3:4" ht="12.75">
      <c r="C36" s="35"/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</sheetData>
  <mergeCells count="22">
    <mergeCell ref="C1:D1"/>
    <mergeCell ref="C2:D2"/>
    <mergeCell ref="B3:D3"/>
    <mergeCell ref="A6:D6"/>
    <mergeCell ref="A7:D7"/>
    <mergeCell ref="A12:C12"/>
    <mergeCell ref="A14:A15"/>
    <mergeCell ref="B14:B15"/>
    <mergeCell ref="D14:D15"/>
    <mergeCell ref="A16:C16"/>
    <mergeCell ref="A22:A23"/>
    <mergeCell ref="B22:B23"/>
    <mergeCell ref="D22:D23"/>
    <mergeCell ref="A32:A33"/>
    <mergeCell ref="B32:B33"/>
    <mergeCell ref="D32:D33"/>
    <mergeCell ref="A24:A29"/>
    <mergeCell ref="B24:B29"/>
    <mergeCell ref="D25:D29"/>
    <mergeCell ref="A30:A31"/>
    <mergeCell ref="B30:B31"/>
    <mergeCell ref="D30:D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D2" sqref="D2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59.57421875" style="1" customWidth="1"/>
    <col min="5" max="5" width="11.00390625" style="1" customWidth="1"/>
    <col min="6" max="7" width="14.140625" style="1" customWidth="1"/>
    <col min="8" max="8" width="7.8515625" style="1" customWidth="1"/>
    <col min="9" max="9" width="11.00390625" style="1" customWidth="1"/>
    <col min="10" max="10" width="10.7109375" style="1" customWidth="1"/>
    <col min="11" max="11" width="13.4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9" ht="19.5" customHeight="1">
      <c r="B1" s="567"/>
      <c r="C1" s="567"/>
      <c r="D1" s="567"/>
      <c r="I1" s="7"/>
    </row>
    <row r="2" spans="1:12" ht="32.25" customHeight="1">
      <c r="A2" s="2"/>
      <c r="F2" s="568" t="s">
        <v>989</v>
      </c>
      <c r="G2" s="568"/>
      <c r="H2" s="568"/>
      <c r="I2" s="568"/>
      <c r="J2" s="568"/>
      <c r="K2" s="568"/>
      <c r="L2" s="3"/>
    </row>
    <row r="3" spans="1:12" ht="19.5" customHeight="1">
      <c r="A3" s="566" t="s">
        <v>680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4"/>
    </row>
    <row r="4" spans="1:11" ht="19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30" customHeight="1" thickBot="1" thickTop="1">
      <c r="A5" s="192" t="s">
        <v>419</v>
      </c>
      <c r="B5" s="193" t="s">
        <v>420</v>
      </c>
      <c r="C5" s="194" t="s">
        <v>421</v>
      </c>
      <c r="D5" s="6" t="s">
        <v>194</v>
      </c>
      <c r="E5" s="238" t="s">
        <v>352</v>
      </c>
      <c r="F5" s="238" t="s">
        <v>422</v>
      </c>
      <c r="G5" s="238" t="s">
        <v>745</v>
      </c>
      <c r="H5" s="238" t="s">
        <v>195</v>
      </c>
      <c r="I5" s="238" t="s">
        <v>196</v>
      </c>
      <c r="J5" s="238" t="s">
        <v>197</v>
      </c>
      <c r="K5" s="239" t="s">
        <v>198</v>
      </c>
      <c r="L5" s="240"/>
      <c r="M5" s="241"/>
    </row>
    <row r="6" spans="1:11" ht="19.5" customHeight="1" thickTop="1">
      <c r="A6" s="242" t="s">
        <v>423</v>
      </c>
      <c r="B6" s="243" t="s">
        <v>424</v>
      </c>
      <c r="C6" s="195" t="s">
        <v>425</v>
      </c>
      <c r="D6" s="244" t="s">
        <v>199</v>
      </c>
      <c r="E6" s="196">
        <v>5800000</v>
      </c>
      <c r="F6" s="196">
        <f>1990000-I6-J6</f>
        <v>634400</v>
      </c>
      <c r="G6" s="196"/>
      <c r="H6" s="196"/>
      <c r="I6" s="196">
        <v>210000</v>
      </c>
      <c r="J6" s="196">
        <v>1145600</v>
      </c>
      <c r="K6" s="197">
        <f aca="true" t="shared" si="0" ref="K6:K22">SUM(F6:J6)</f>
        <v>1990000</v>
      </c>
    </row>
    <row r="7" spans="1:11" ht="26.25" customHeight="1">
      <c r="A7" s="201" t="s">
        <v>423</v>
      </c>
      <c r="B7" s="198" t="s">
        <v>424</v>
      </c>
      <c r="C7" s="198" t="s">
        <v>425</v>
      </c>
      <c r="D7" s="245" t="s">
        <v>187</v>
      </c>
      <c r="E7" s="206">
        <v>1700000</v>
      </c>
      <c r="F7" s="199">
        <v>1026000</v>
      </c>
      <c r="G7" s="199"/>
      <c r="H7" s="199"/>
      <c r="I7" s="199"/>
      <c r="J7" s="199"/>
      <c r="K7" s="200">
        <f t="shared" si="0"/>
        <v>1026000</v>
      </c>
    </row>
    <row r="8" spans="1:11" ht="26.25" customHeight="1">
      <c r="A8" s="201" t="s">
        <v>423</v>
      </c>
      <c r="B8" s="198" t="s">
        <v>424</v>
      </c>
      <c r="C8" s="198" t="s">
        <v>425</v>
      </c>
      <c r="D8" s="245" t="s">
        <v>980</v>
      </c>
      <c r="E8" s="206">
        <v>7100000</v>
      </c>
      <c r="F8" s="199">
        <v>1700000</v>
      </c>
      <c r="G8" s="199"/>
      <c r="H8" s="199"/>
      <c r="I8" s="199"/>
      <c r="J8" s="199"/>
      <c r="K8" s="200">
        <f t="shared" si="0"/>
        <v>1700000</v>
      </c>
    </row>
    <row r="9" spans="1:11" ht="26.25" customHeight="1">
      <c r="A9" s="201" t="s">
        <v>423</v>
      </c>
      <c r="B9" s="198" t="s">
        <v>424</v>
      </c>
      <c r="C9" s="198" t="s">
        <v>425</v>
      </c>
      <c r="D9" s="246" t="s">
        <v>981</v>
      </c>
      <c r="E9" s="206">
        <v>5600000</v>
      </c>
      <c r="F9" s="199">
        <v>60000</v>
      </c>
      <c r="G9" s="199"/>
      <c r="H9" s="199"/>
      <c r="I9" s="199"/>
      <c r="J9" s="199"/>
      <c r="K9" s="200">
        <f t="shared" si="0"/>
        <v>60000</v>
      </c>
    </row>
    <row r="10" spans="1:11" ht="36.75" customHeight="1">
      <c r="A10" s="201" t="s">
        <v>423</v>
      </c>
      <c r="B10" s="198" t="s">
        <v>424</v>
      </c>
      <c r="C10" s="198" t="s">
        <v>425</v>
      </c>
      <c r="D10" s="246" t="s">
        <v>982</v>
      </c>
      <c r="E10" s="206">
        <v>80000</v>
      </c>
      <c r="F10" s="199">
        <v>80000</v>
      </c>
      <c r="G10" s="199"/>
      <c r="H10" s="199"/>
      <c r="I10" s="199"/>
      <c r="J10" s="199"/>
      <c r="K10" s="200">
        <f t="shared" si="0"/>
        <v>80000</v>
      </c>
    </row>
    <row r="11" spans="1:11" ht="38.25" customHeight="1">
      <c r="A11" s="201" t="s">
        <v>423</v>
      </c>
      <c r="B11" s="198" t="s">
        <v>424</v>
      </c>
      <c r="C11" s="198" t="s">
        <v>425</v>
      </c>
      <c r="D11" s="246" t="s">
        <v>681</v>
      </c>
      <c r="E11" s="206">
        <v>50000</v>
      </c>
      <c r="F11" s="199">
        <v>50000</v>
      </c>
      <c r="G11" s="199"/>
      <c r="H11" s="199"/>
      <c r="I11" s="199"/>
      <c r="J11" s="199"/>
      <c r="K11" s="200">
        <f t="shared" si="0"/>
        <v>50000</v>
      </c>
    </row>
    <row r="12" spans="1:11" ht="28.5" customHeight="1">
      <c r="A12" s="201" t="s">
        <v>423</v>
      </c>
      <c r="B12" s="198" t="s">
        <v>424</v>
      </c>
      <c r="C12" s="198" t="s">
        <v>425</v>
      </c>
      <c r="D12" s="246" t="s">
        <v>682</v>
      </c>
      <c r="E12" s="206">
        <v>50000</v>
      </c>
      <c r="F12" s="199">
        <v>20000</v>
      </c>
      <c r="G12" s="199"/>
      <c r="H12" s="199"/>
      <c r="I12" s="199"/>
      <c r="J12" s="199"/>
      <c r="K12" s="200">
        <f t="shared" si="0"/>
        <v>20000</v>
      </c>
    </row>
    <row r="13" spans="1:11" ht="28.5" customHeight="1">
      <c r="A13" s="201" t="s">
        <v>423</v>
      </c>
      <c r="B13" s="198" t="s">
        <v>424</v>
      </c>
      <c r="C13" s="198" t="s">
        <v>425</v>
      </c>
      <c r="D13" s="246" t="s">
        <v>684</v>
      </c>
      <c r="E13" s="206">
        <v>350000</v>
      </c>
      <c r="F13" s="199">
        <v>350000</v>
      </c>
      <c r="G13" s="199"/>
      <c r="H13" s="199"/>
      <c r="I13" s="199"/>
      <c r="J13" s="199"/>
      <c r="K13" s="337">
        <f t="shared" si="0"/>
        <v>350000</v>
      </c>
    </row>
    <row r="14" spans="1:11" ht="19.5" customHeight="1">
      <c r="A14" s="201" t="s">
        <v>423</v>
      </c>
      <c r="B14" s="198" t="s">
        <v>683</v>
      </c>
      <c r="C14" s="198" t="s">
        <v>425</v>
      </c>
      <c r="D14" s="246" t="s">
        <v>630</v>
      </c>
      <c r="E14" s="206">
        <v>250000</v>
      </c>
      <c r="F14" s="199">
        <f>250000-J14</f>
        <v>142600</v>
      </c>
      <c r="G14" s="199"/>
      <c r="H14" s="199"/>
      <c r="I14" s="199"/>
      <c r="J14" s="199">
        <v>107400</v>
      </c>
      <c r="K14" s="337">
        <f t="shared" si="0"/>
        <v>250000</v>
      </c>
    </row>
    <row r="15" spans="1:11" ht="19.5" customHeight="1">
      <c r="A15" s="201" t="s">
        <v>427</v>
      </c>
      <c r="B15" s="198" t="s">
        <v>428</v>
      </c>
      <c r="C15" s="198" t="s">
        <v>425</v>
      </c>
      <c r="D15" s="247" t="s">
        <v>748</v>
      </c>
      <c r="E15" s="199">
        <v>4500</v>
      </c>
      <c r="F15" s="199"/>
      <c r="G15" s="199">
        <v>4500</v>
      </c>
      <c r="H15" s="261"/>
      <c r="I15" s="199"/>
      <c r="J15" s="199"/>
      <c r="K15" s="337">
        <f t="shared" si="0"/>
        <v>4500</v>
      </c>
    </row>
    <row r="16" spans="1:11" ht="19.5" customHeight="1">
      <c r="A16" s="201" t="s">
        <v>427</v>
      </c>
      <c r="B16" s="198" t="s">
        <v>428</v>
      </c>
      <c r="C16" s="198" t="s">
        <v>425</v>
      </c>
      <c r="D16" s="247" t="s">
        <v>674</v>
      </c>
      <c r="E16" s="340">
        <v>4586</v>
      </c>
      <c r="F16" s="199"/>
      <c r="G16" s="340">
        <v>4586</v>
      </c>
      <c r="H16" s="261"/>
      <c r="I16" s="199"/>
      <c r="J16" s="199"/>
      <c r="K16" s="337">
        <f t="shared" si="0"/>
        <v>4586</v>
      </c>
    </row>
    <row r="17" spans="1:11" ht="19.5" customHeight="1">
      <c r="A17" s="201" t="s">
        <v>427</v>
      </c>
      <c r="B17" s="198" t="s">
        <v>428</v>
      </c>
      <c r="C17" s="198" t="s">
        <v>425</v>
      </c>
      <c r="D17" s="247" t="s">
        <v>753</v>
      </c>
      <c r="E17" s="340">
        <v>6000</v>
      </c>
      <c r="F17" s="199"/>
      <c r="G17" s="340">
        <v>6000</v>
      </c>
      <c r="H17" s="261"/>
      <c r="I17" s="199"/>
      <c r="J17" s="199"/>
      <c r="K17" s="337">
        <f t="shared" si="0"/>
        <v>6000</v>
      </c>
    </row>
    <row r="18" spans="1:11" ht="19.5" customHeight="1">
      <c r="A18" s="201" t="s">
        <v>427</v>
      </c>
      <c r="B18" s="198" t="s">
        <v>428</v>
      </c>
      <c r="C18" s="198" t="s">
        <v>426</v>
      </c>
      <c r="D18" s="248" t="s">
        <v>188</v>
      </c>
      <c r="E18" s="206">
        <v>140000</v>
      </c>
      <c r="F18" s="199">
        <v>140000</v>
      </c>
      <c r="G18" s="199"/>
      <c r="H18" s="199"/>
      <c r="I18" s="199"/>
      <c r="J18" s="199"/>
      <c r="K18" s="337">
        <f t="shared" si="0"/>
        <v>140000</v>
      </c>
    </row>
    <row r="19" spans="1:11" ht="30" customHeight="1">
      <c r="A19" s="201" t="s">
        <v>427</v>
      </c>
      <c r="B19" s="198" t="s">
        <v>189</v>
      </c>
      <c r="C19" s="198" t="s">
        <v>190</v>
      </c>
      <c r="D19" s="271" t="s">
        <v>628</v>
      </c>
      <c r="E19" s="206">
        <v>249714</v>
      </c>
      <c r="F19" s="281">
        <v>10367</v>
      </c>
      <c r="G19" s="281"/>
      <c r="H19" s="199"/>
      <c r="I19" s="199"/>
      <c r="J19" s="199"/>
      <c r="K19" s="337">
        <f t="shared" si="0"/>
        <v>10367</v>
      </c>
    </row>
    <row r="20" spans="1:11" ht="19.5" customHeight="1">
      <c r="A20" s="201" t="s">
        <v>429</v>
      </c>
      <c r="B20" s="198" t="s">
        <v>430</v>
      </c>
      <c r="C20" s="198" t="s">
        <v>426</v>
      </c>
      <c r="D20" s="338" t="s">
        <v>200</v>
      </c>
      <c r="E20" s="199">
        <v>53200</v>
      </c>
      <c r="F20" s="199"/>
      <c r="G20" s="199"/>
      <c r="H20" s="261">
        <f>7600+1000</f>
        <v>8600</v>
      </c>
      <c r="I20" s="199"/>
      <c r="J20" s="199"/>
      <c r="K20" s="337">
        <f t="shared" si="0"/>
        <v>8600</v>
      </c>
    </row>
    <row r="21" spans="1:11" ht="25.5" customHeight="1">
      <c r="A21" s="417" t="s">
        <v>434</v>
      </c>
      <c r="B21" s="418" t="s">
        <v>435</v>
      </c>
      <c r="C21" s="418" t="s">
        <v>425</v>
      </c>
      <c r="D21" s="419" t="s">
        <v>983</v>
      </c>
      <c r="E21" s="420">
        <v>40000</v>
      </c>
      <c r="F21" s="421">
        <v>28000</v>
      </c>
      <c r="G21" s="199"/>
      <c r="H21" s="261"/>
      <c r="I21" s="199"/>
      <c r="J21" s="199"/>
      <c r="K21" s="337">
        <f t="shared" si="0"/>
        <v>28000</v>
      </c>
    </row>
    <row r="22" spans="1:11" ht="19.5" customHeight="1">
      <c r="A22" s="344" t="s">
        <v>438</v>
      </c>
      <c r="B22" s="342" t="s">
        <v>604</v>
      </c>
      <c r="C22" s="342" t="s">
        <v>425</v>
      </c>
      <c r="D22" s="247" t="s">
        <v>747</v>
      </c>
      <c r="E22" s="340">
        <v>13000</v>
      </c>
      <c r="F22" s="340"/>
      <c r="G22" s="340">
        <v>13000</v>
      </c>
      <c r="H22" s="261"/>
      <c r="I22" s="199"/>
      <c r="J22" s="199"/>
      <c r="K22" s="337">
        <f t="shared" si="0"/>
        <v>13000</v>
      </c>
    </row>
    <row r="23" spans="1:11" ht="19.5" customHeight="1">
      <c r="A23" s="345" t="s">
        <v>439</v>
      </c>
      <c r="B23" s="343" t="s">
        <v>166</v>
      </c>
      <c r="C23" s="342" t="s">
        <v>425</v>
      </c>
      <c r="D23" s="247" t="s">
        <v>744</v>
      </c>
      <c r="E23" s="340">
        <v>10100</v>
      </c>
      <c r="F23" s="339"/>
      <c r="G23" s="340">
        <v>10100</v>
      </c>
      <c r="H23" s="261"/>
      <c r="I23" s="199"/>
      <c r="J23" s="199"/>
      <c r="K23" s="337">
        <f>SUM(G23:J23)</f>
        <v>10100</v>
      </c>
    </row>
    <row r="24" spans="1:11" ht="19.5" customHeight="1" thickBot="1">
      <c r="A24" s="249" t="s">
        <v>439</v>
      </c>
      <c r="B24" s="250" t="s">
        <v>166</v>
      </c>
      <c r="C24" s="347" t="s">
        <v>425</v>
      </c>
      <c r="D24" s="251" t="s">
        <v>746</v>
      </c>
      <c r="E24" s="252">
        <v>3774</v>
      </c>
      <c r="F24" s="252"/>
      <c r="G24" s="252">
        <v>3776</v>
      </c>
      <c r="H24" s="341"/>
      <c r="I24" s="202"/>
      <c r="J24" s="202"/>
      <c r="K24" s="348">
        <f>SUM(F24:J24)</f>
        <v>3776</v>
      </c>
    </row>
    <row r="25" spans="1:11" ht="40.5" customHeight="1" thickTop="1">
      <c r="A25" s="422" t="s">
        <v>439</v>
      </c>
      <c r="B25" s="423" t="s">
        <v>166</v>
      </c>
      <c r="C25" s="424" t="s">
        <v>425</v>
      </c>
      <c r="D25" s="425" t="s">
        <v>750</v>
      </c>
      <c r="E25" s="426">
        <v>13416</v>
      </c>
      <c r="F25" s="420"/>
      <c r="G25" s="426">
        <v>13417</v>
      </c>
      <c r="H25" s="427"/>
      <c r="I25" s="420"/>
      <c r="J25" s="420"/>
      <c r="K25" s="428">
        <f>SUM(F25:J25)</f>
        <v>13417</v>
      </c>
    </row>
    <row r="26" spans="1:11" ht="19.5" customHeight="1">
      <c r="A26" s="344" t="s">
        <v>439</v>
      </c>
      <c r="B26" s="342" t="s">
        <v>166</v>
      </c>
      <c r="C26" s="342" t="s">
        <v>426</v>
      </c>
      <c r="D26" s="247" t="s">
        <v>685</v>
      </c>
      <c r="E26" s="340">
        <v>5257</v>
      </c>
      <c r="F26" s="339"/>
      <c r="G26" s="340">
        <v>5258</v>
      </c>
      <c r="H26" s="261"/>
      <c r="I26" s="199"/>
      <c r="J26" s="199"/>
      <c r="K26" s="337">
        <f>SUM(G26:J26)</f>
        <v>5258</v>
      </c>
    </row>
    <row r="27" spans="1:11" ht="19.5" customHeight="1">
      <c r="A27" s="345" t="s">
        <v>439</v>
      </c>
      <c r="B27" s="343" t="s">
        <v>166</v>
      </c>
      <c r="C27" s="342" t="s">
        <v>426</v>
      </c>
      <c r="D27" s="247" t="s">
        <v>191</v>
      </c>
      <c r="E27" s="340">
        <v>6500</v>
      </c>
      <c r="F27" s="199"/>
      <c r="G27" s="340">
        <v>6500</v>
      </c>
      <c r="H27" s="261"/>
      <c r="I27" s="199"/>
      <c r="J27" s="199"/>
      <c r="K27" s="337">
        <f aca="true" t="shared" si="1" ref="K27:K32">SUM(F27:J27)</f>
        <v>6500</v>
      </c>
    </row>
    <row r="28" spans="1:11" ht="19.5" customHeight="1">
      <c r="A28" s="345" t="s">
        <v>439</v>
      </c>
      <c r="B28" s="343" t="s">
        <v>166</v>
      </c>
      <c r="C28" s="342" t="s">
        <v>426</v>
      </c>
      <c r="D28" s="346" t="s">
        <v>752</v>
      </c>
      <c r="E28" s="340">
        <v>5000</v>
      </c>
      <c r="F28" s="199"/>
      <c r="G28" s="199">
        <v>5000</v>
      </c>
      <c r="H28" s="261"/>
      <c r="I28" s="199"/>
      <c r="J28" s="199"/>
      <c r="K28" s="337">
        <f t="shared" si="1"/>
        <v>5000</v>
      </c>
    </row>
    <row r="29" spans="1:11" ht="19.5" customHeight="1">
      <c r="A29" s="345" t="s">
        <v>439</v>
      </c>
      <c r="B29" s="343" t="s">
        <v>166</v>
      </c>
      <c r="C29" s="342" t="s">
        <v>426</v>
      </c>
      <c r="D29" s="247" t="s">
        <v>36</v>
      </c>
      <c r="E29" s="340">
        <v>7000</v>
      </c>
      <c r="F29" s="340"/>
      <c r="G29" s="340">
        <v>7000</v>
      </c>
      <c r="H29" s="199"/>
      <c r="I29" s="199"/>
      <c r="J29" s="199"/>
      <c r="K29" s="337">
        <f t="shared" si="1"/>
        <v>7000</v>
      </c>
    </row>
    <row r="30" spans="1:11" ht="19.5" customHeight="1">
      <c r="A30" s="345" t="s">
        <v>441</v>
      </c>
      <c r="B30" s="343" t="s">
        <v>442</v>
      </c>
      <c r="C30" s="342" t="s">
        <v>426</v>
      </c>
      <c r="D30" s="247" t="s">
        <v>749</v>
      </c>
      <c r="E30" s="340">
        <v>8345</v>
      </c>
      <c r="F30" s="199"/>
      <c r="G30" s="340">
        <v>8345</v>
      </c>
      <c r="H30" s="261"/>
      <c r="I30" s="199"/>
      <c r="J30" s="199"/>
      <c r="K30" s="337">
        <f t="shared" si="1"/>
        <v>8345</v>
      </c>
    </row>
    <row r="31" spans="1:11" ht="19.5" customHeight="1" thickBot="1">
      <c r="A31" s="249" t="s">
        <v>441</v>
      </c>
      <c r="B31" s="250" t="s">
        <v>442</v>
      </c>
      <c r="C31" s="347" t="s">
        <v>426</v>
      </c>
      <c r="D31" s="251" t="s">
        <v>751</v>
      </c>
      <c r="E31" s="252">
        <v>7104</v>
      </c>
      <c r="F31" s="202"/>
      <c r="G31" s="252">
        <v>7104</v>
      </c>
      <c r="H31" s="341"/>
      <c r="I31" s="202"/>
      <c r="J31" s="202"/>
      <c r="K31" s="348">
        <f t="shared" si="1"/>
        <v>7104</v>
      </c>
    </row>
    <row r="32" spans="1:11" ht="19.5" customHeight="1" thickBot="1" thickTop="1">
      <c r="A32" s="569" t="s">
        <v>443</v>
      </c>
      <c r="B32" s="570"/>
      <c r="C32" s="570"/>
      <c r="D32" s="570"/>
      <c r="E32" s="203" t="s">
        <v>444</v>
      </c>
      <c r="F32" s="269">
        <f>SUM(F6:F31)</f>
        <v>4241367</v>
      </c>
      <c r="G32" s="204">
        <f>SUM(G6:G31)</f>
        <v>94586</v>
      </c>
      <c r="H32" s="204">
        <f>SUM(H6:H31)</f>
        <v>8600</v>
      </c>
      <c r="I32" s="204">
        <f>SUM(I6:I31)</f>
        <v>210000</v>
      </c>
      <c r="J32" s="204">
        <f>SUM(J6:J31)</f>
        <v>1253000</v>
      </c>
      <c r="K32" s="205">
        <f t="shared" si="1"/>
        <v>5807553</v>
      </c>
    </row>
    <row r="33" spans="1:11" ht="19.5" customHeight="1" thickTop="1">
      <c r="A33" s="253"/>
      <c r="B33" s="253"/>
      <c r="C33" s="253"/>
      <c r="D33" s="254"/>
      <c r="E33" s="255"/>
      <c r="F33" s="256"/>
      <c r="G33" s="256"/>
      <c r="H33" s="255"/>
      <c r="I33" s="255"/>
      <c r="J33" s="255"/>
      <c r="K33" s="255"/>
    </row>
    <row r="34" spans="1:11" ht="19.5" customHeight="1">
      <c r="A34" s="253"/>
      <c r="B34" s="253"/>
      <c r="C34" s="571"/>
      <c r="D34" s="571"/>
      <c r="E34" s="255"/>
      <c r="F34" s="255"/>
      <c r="G34" s="255"/>
      <c r="H34" s="255"/>
      <c r="I34" s="255"/>
      <c r="J34" s="255"/>
      <c r="K34" s="255"/>
    </row>
    <row r="35" spans="1:11" ht="19.5" customHeight="1">
      <c r="A35" s="253"/>
      <c r="B35" s="253"/>
      <c r="C35" s="565"/>
      <c r="D35" s="565"/>
      <c r="E35" s="255"/>
      <c r="F35" s="255"/>
      <c r="G35" s="255"/>
      <c r="H35" s="255"/>
      <c r="I35" s="255"/>
      <c r="J35" s="255"/>
      <c r="K35" s="255"/>
    </row>
    <row r="36" spans="1:11" ht="19.5" customHeight="1">
      <c r="A36" s="253"/>
      <c r="B36" s="253"/>
      <c r="C36" s="253"/>
      <c r="D36" s="254"/>
      <c r="E36" s="255"/>
      <c r="F36" s="255"/>
      <c r="G36" s="255"/>
      <c r="H36" s="255"/>
      <c r="I36" s="255"/>
      <c r="J36" s="255"/>
      <c r="K36" s="255"/>
    </row>
    <row r="37" spans="1:11" ht="19.5" customHeight="1">
      <c r="A37" s="253"/>
      <c r="B37" s="253"/>
      <c r="C37" s="253"/>
      <c r="D37" s="254"/>
      <c r="E37" s="255"/>
      <c r="F37" s="255"/>
      <c r="G37" s="255"/>
      <c r="H37" s="255"/>
      <c r="I37" s="255"/>
      <c r="J37" s="256"/>
      <c r="K37" s="255"/>
    </row>
    <row r="38" spans="1:13" ht="19.5" customHeight="1">
      <c r="A38" s="253"/>
      <c r="B38" s="253"/>
      <c r="C38" s="253"/>
      <c r="D38" s="254"/>
      <c r="E38" s="255"/>
      <c r="F38" s="255"/>
      <c r="G38" s="255"/>
      <c r="H38" s="255"/>
      <c r="I38" s="255"/>
      <c r="J38" s="256"/>
      <c r="K38" s="255"/>
      <c r="M38" s="7"/>
    </row>
    <row r="39" spans="1:11" ht="19.5" customHeight="1">
      <c r="A39" s="253"/>
      <c r="B39" s="253"/>
      <c r="C39" s="253"/>
      <c r="D39" s="254"/>
      <c r="E39" s="255"/>
      <c r="F39" s="255"/>
      <c r="G39" s="255"/>
      <c r="H39" s="255"/>
      <c r="I39" s="255"/>
      <c r="J39" s="255"/>
      <c r="K39" s="255"/>
    </row>
    <row r="40" spans="1:11" ht="19.5" customHeight="1">
      <c r="A40" s="253"/>
      <c r="B40" s="253"/>
      <c r="C40" s="253"/>
      <c r="D40" s="254"/>
      <c r="E40" s="255"/>
      <c r="F40" s="255"/>
      <c r="G40" s="255"/>
      <c r="H40" s="255"/>
      <c r="I40" s="255"/>
      <c r="J40" s="255"/>
      <c r="K40" s="255"/>
    </row>
    <row r="41" spans="1:11" ht="19.5" customHeight="1">
      <c r="A41" s="253"/>
      <c r="B41" s="253"/>
      <c r="C41" s="253"/>
      <c r="D41" s="254"/>
      <c r="E41" s="255"/>
      <c r="F41" s="255"/>
      <c r="G41" s="255"/>
      <c r="H41" s="255"/>
      <c r="I41" s="255"/>
      <c r="J41" s="255"/>
      <c r="K41" s="255"/>
    </row>
    <row r="42" spans="1:11" ht="19.5" customHeight="1">
      <c r="A42" s="257"/>
      <c r="B42" s="257"/>
      <c r="C42" s="257"/>
      <c r="D42" s="254"/>
      <c r="E42" s="258"/>
      <c r="F42" s="258"/>
      <c r="G42" s="258"/>
      <c r="H42" s="258"/>
      <c r="I42" s="258"/>
      <c r="J42" s="258"/>
      <c r="K42" s="258"/>
    </row>
    <row r="43" spans="1:11" ht="19.5" customHeight="1">
      <c r="A43" s="257"/>
      <c r="B43" s="257"/>
      <c r="C43" s="257"/>
      <c r="D43" s="254"/>
      <c r="E43" s="258"/>
      <c r="F43" s="258"/>
      <c r="G43" s="258"/>
      <c r="H43" s="258"/>
      <c r="I43" s="258"/>
      <c r="J43" s="258"/>
      <c r="K43" s="258"/>
    </row>
    <row r="44" spans="1:11" ht="19.5" customHeight="1">
      <c r="A44" s="257"/>
      <c r="B44" s="257"/>
      <c r="C44" s="257"/>
      <c r="D44" s="254"/>
      <c r="E44" s="258"/>
      <c r="F44" s="258"/>
      <c r="G44" s="258"/>
      <c r="H44" s="258"/>
      <c r="I44" s="258"/>
      <c r="J44" s="258"/>
      <c r="K44" s="258"/>
    </row>
    <row r="45" spans="1:11" ht="19.5" customHeight="1">
      <c r="A45" s="257"/>
      <c r="B45" s="257"/>
      <c r="C45" s="257"/>
      <c r="D45" s="254"/>
      <c r="E45" s="257"/>
      <c r="F45" s="257"/>
      <c r="G45" s="257"/>
      <c r="H45" s="257"/>
      <c r="I45" s="257"/>
      <c r="J45" s="257"/>
      <c r="K45" s="257"/>
    </row>
    <row r="46" ht="19.5" customHeight="1">
      <c r="D46" s="259"/>
    </row>
    <row r="47" ht="19.5" customHeight="1">
      <c r="D47" s="259"/>
    </row>
    <row r="48" ht="19.5" customHeight="1">
      <c r="D48" s="259"/>
    </row>
    <row r="49" ht="19.5" customHeight="1">
      <c r="D49" s="259"/>
    </row>
    <row r="50" ht="19.5" customHeight="1">
      <c r="D50" s="259"/>
    </row>
  </sheetData>
  <mergeCells count="6">
    <mergeCell ref="C35:D35"/>
    <mergeCell ref="A3:K3"/>
    <mergeCell ref="B1:D1"/>
    <mergeCell ref="F2:K2"/>
    <mergeCell ref="A32:D32"/>
    <mergeCell ref="C34:D34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5" sqref="I5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1:8" ht="12.75">
      <c r="A1" s="8"/>
      <c r="E1" s="588" t="s">
        <v>67</v>
      </c>
      <c r="F1" s="588"/>
      <c r="G1" s="588"/>
      <c r="H1" s="588"/>
    </row>
    <row r="2" spans="1:8" ht="12.75">
      <c r="A2" s="8"/>
      <c r="E2" s="588" t="s">
        <v>990</v>
      </c>
      <c r="F2" s="588"/>
      <c r="G2" s="588"/>
      <c r="H2" s="588"/>
    </row>
    <row r="3" spans="1:8" ht="12.75">
      <c r="A3" s="8"/>
      <c r="E3" s="588" t="s">
        <v>988</v>
      </c>
      <c r="F3" s="588"/>
      <c r="G3" s="588"/>
      <c r="H3" s="588"/>
    </row>
    <row r="4" ht="12.75">
      <c r="A4" s="9"/>
    </row>
    <row r="5" ht="21" customHeight="1">
      <c r="A5" s="9"/>
    </row>
    <row r="6" spans="1:9" ht="28.5" customHeight="1">
      <c r="A6" s="585" t="s">
        <v>71</v>
      </c>
      <c r="B6" s="585"/>
      <c r="C6" s="585"/>
      <c r="D6" s="585"/>
      <c r="E6" s="585"/>
      <c r="F6" s="585"/>
      <c r="G6" s="585"/>
      <c r="H6" s="585"/>
      <c r="I6" s="585"/>
    </row>
    <row r="7" spans="1:9" ht="38.25" customHeight="1">
      <c r="A7" s="585" t="s">
        <v>68</v>
      </c>
      <c r="B7" s="585"/>
      <c r="C7" s="585"/>
      <c r="D7" s="585"/>
      <c r="E7" s="585"/>
      <c r="F7" s="585"/>
      <c r="G7" s="585"/>
      <c r="H7" s="585"/>
      <c r="I7" s="585"/>
    </row>
    <row r="8" spans="1:9" ht="21.75" customHeight="1">
      <c r="A8" s="585" t="s">
        <v>784</v>
      </c>
      <c r="B8" s="585"/>
      <c r="C8" s="585"/>
      <c r="D8" s="585"/>
      <c r="E8" s="585"/>
      <c r="F8" s="585"/>
      <c r="G8" s="585"/>
      <c r="H8" s="585"/>
      <c r="I8" s="585"/>
    </row>
    <row r="9" spans="1:9" ht="27" customHeight="1" thickBot="1">
      <c r="A9" s="10"/>
      <c r="B9" s="10"/>
      <c r="C9" s="10"/>
      <c r="D9" s="10"/>
      <c r="E9" s="10"/>
      <c r="F9" s="10"/>
      <c r="G9" s="10"/>
      <c r="H9" s="10"/>
      <c r="I9" s="10"/>
    </row>
    <row r="10" spans="1:9" ht="54.75" customHeight="1" thickBot="1" thickTop="1">
      <c r="A10" s="11" t="s">
        <v>446</v>
      </c>
      <c r="B10" s="586" t="s">
        <v>69</v>
      </c>
      <c r="C10" s="586"/>
      <c r="D10" s="586"/>
      <c r="E10" s="586"/>
      <c r="F10" s="586" t="s">
        <v>448</v>
      </c>
      <c r="G10" s="586"/>
      <c r="H10" s="586"/>
      <c r="I10" s="587"/>
    </row>
    <row r="11" spans="1:9" ht="39.75" customHeight="1" thickTop="1">
      <c r="A11" s="119" t="s">
        <v>449</v>
      </c>
      <c r="B11" s="576" t="s">
        <v>70</v>
      </c>
      <c r="C11" s="576"/>
      <c r="D11" s="576"/>
      <c r="E11" s="576"/>
      <c r="F11" s="577">
        <v>238640</v>
      </c>
      <c r="G11" s="577"/>
      <c r="H11" s="577"/>
      <c r="I11" s="578"/>
    </row>
    <row r="12" spans="1:9" ht="39.75" customHeight="1" thickBot="1">
      <c r="A12" s="282" t="s">
        <v>451</v>
      </c>
      <c r="B12" s="579" t="s">
        <v>756</v>
      </c>
      <c r="C12" s="580"/>
      <c r="D12" s="580"/>
      <c r="E12" s="581"/>
      <c r="F12" s="582">
        <v>195180</v>
      </c>
      <c r="G12" s="583"/>
      <c r="H12" s="583"/>
      <c r="I12" s="584"/>
    </row>
    <row r="13" spans="1:9" ht="39.75" customHeight="1" thickBot="1" thickTop="1">
      <c r="A13" s="572" t="s">
        <v>443</v>
      </c>
      <c r="B13" s="573"/>
      <c r="C13" s="573"/>
      <c r="D13" s="573"/>
      <c r="E13" s="573"/>
      <c r="F13" s="574">
        <f>SUM(F11:I12)</f>
        <v>433820</v>
      </c>
      <c r="G13" s="574"/>
      <c r="H13" s="574"/>
      <c r="I13" s="575"/>
    </row>
    <row r="14" ht="13.5" thickTop="1"/>
  </sheetData>
  <mergeCells count="14">
    <mergeCell ref="E1:H1"/>
    <mergeCell ref="E2:H2"/>
    <mergeCell ref="E3:H3"/>
    <mergeCell ref="A6:I6"/>
    <mergeCell ref="A7:I7"/>
    <mergeCell ref="A8:I8"/>
    <mergeCell ref="B10:E10"/>
    <mergeCell ref="F10:I10"/>
    <mergeCell ref="A13:E13"/>
    <mergeCell ref="F13:I13"/>
    <mergeCell ref="B11:E11"/>
    <mergeCell ref="F11:I11"/>
    <mergeCell ref="B12:E12"/>
    <mergeCell ref="F12:I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1">
      <selection activeCell="B8" sqref="B8"/>
    </sheetView>
  </sheetViews>
  <sheetFormatPr defaultColWidth="9.140625" defaultRowHeight="12.75"/>
  <cols>
    <col min="1" max="1" width="10.00390625" style="16" customWidth="1"/>
    <col min="2" max="2" width="64.00390625" style="16" customWidth="1"/>
    <col min="3" max="3" width="16.57421875" style="16" customWidth="1"/>
    <col min="4" max="16384" width="9.140625" style="16" customWidth="1"/>
  </cols>
  <sheetData>
    <row r="1" spans="1:2" ht="26.25" customHeight="1">
      <c r="A1" s="589" t="s">
        <v>991</v>
      </c>
      <c r="B1" s="589"/>
    </row>
    <row r="2" ht="9" customHeight="1"/>
    <row r="3" spans="1:3" ht="15.75">
      <c r="A3" s="590" t="s">
        <v>627</v>
      </c>
      <c r="B3" s="590"/>
      <c r="C3" s="590"/>
    </row>
    <row r="4" spans="1:3" ht="33" customHeight="1">
      <c r="A4" s="595" t="s">
        <v>757</v>
      </c>
      <c r="B4" s="595"/>
      <c r="C4" s="595"/>
    </row>
    <row r="5" ht="6.75" customHeight="1" thickBot="1"/>
    <row r="6" spans="1:3" ht="16.5" customHeight="1" thickBot="1" thickTop="1">
      <c r="A6" s="596" t="s">
        <v>758</v>
      </c>
      <c r="B6" s="597"/>
      <c r="C6" s="598"/>
    </row>
    <row r="7" spans="1:3" ht="16.5" customHeight="1" thickTop="1">
      <c r="A7" s="17"/>
      <c r="B7" s="18" t="s">
        <v>466</v>
      </c>
      <c r="C7" s="19">
        <v>-34000</v>
      </c>
    </row>
    <row r="8" spans="1:3" ht="18" customHeight="1">
      <c r="A8" s="20" t="s">
        <v>467</v>
      </c>
      <c r="B8" s="21" t="s">
        <v>468</v>
      </c>
      <c r="C8" s="22">
        <v>416143</v>
      </c>
    </row>
    <row r="9" spans="1:3" ht="16.5" customHeight="1">
      <c r="A9" s="23" t="s">
        <v>469</v>
      </c>
      <c r="B9" s="24" t="s">
        <v>470</v>
      </c>
      <c r="C9" s="25">
        <v>1678300</v>
      </c>
    </row>
    <row r="10" spans="1:3" ht="16.5" customHeight="1">
      <c r="A10" s="26"/>
      <c r="B10" s="24" t="s">
        <v>471</v>
      </c>
      <c r="C10" s="25">
        <v>46557</v>
      </c>
    </row>
    <row r="11" spans="1:3" ht="16.5" customHeight="1" thickBot="1">
      <c r="A11" s="591" t="s">
        <v>443</v>
      </c>
      <c r="B11" s="592"/>
      <c r="C11" s="27">
        <f>SUM(C7:C10)</f>
        <v>2107000</v>
      </c>
    </row>
    <row r="12" spans="1:3" ht="9.75" customHeight="1" thickBot="1" thickTop="1">
      <c r="A12" s="28"/>
      <c r="B12" s="29"/>
      <c r="C12" s="30"/>
    </row>
    <row r="13" spans="1:3" ht="16.5" customHeight="1" thickBot="1" thickTop="1">
      <c r="A13" s="599" t="s">
        <v>759</v>
      </c>
      <c r="B13" s="600"/>
      <c r="C13" s="601"/>
    </row>
    <row r="14" spans="1:3" ht="16.5" customHeight="1" thickTop="1">
      <c r="A14" s="31" t="s">
        <v>472</v>
      </c>
      <c r="B14" s="18" t="s">
        <v>473</v>
      </c>
      <c r="C14" s="19">
        <v>6750</v>
      </c>
    </row>
    <row r="15" spans="1:3" ht="16.5" customHeight="1">
      <c r="A15" s="23" t="s">
        <v>474</v>
      </c>
      <c r="B15" s="24" t="s">
        <v>475</v>
      </c>
      <c r="C15" s="25">
        <v>730600</v>
      </c>
    </row>
    <row r="16" spans="1:3" ht="16.5" customHeight="1">
      <c r="A16" s="23" t="s">
        <v>476</v>
      </c>
      <c r="B16" s="24" t="s">
        <v>477</v>
      </c>
      <c r="C16" s="25">
        <v>59920</v>
      </c>
    </row>
    <row r="17" spans="1:3" ht="16.5" customHeight="1">
      <c r="A17" s="23" t="s">
        <v>478</v>
      </c>
      <c r="B17" s="24" t="s">
        <v>479</v>
      </c>
      <c r="C17" s="25">
        <v>128550</v>
      </c>
    </row>
    <row r="18" spans="1:3" ht="16.5" customHeight="1">
      <c r="A18" s="23" t="s">
        <v>480</v>
      </c>
      <c r="B18" s="24" t="s">
        <v>481</v>
      </c>
      <c r="C18" s="25">
        <v>21250</v>
      </c>
    </row>
    <row r="19" spans="1:3" ht="16.5" customHeight="1">
      <c r="A19" s="23" t="s">
        <v>482</v>
      </c>
      <c r="B19" s="24" t="s">
        <v>483</v>
      </c>
      <c r="C19" s="25">
        <v>78200</v>
      </c>
    </row>
    <row r="20" spans="1:3" ht="16.5" customHeight="1">
      <c r="A20" s="23" t="s">
        <v>484</v>
      </c>
      <c r="B20" s="24" t="s">
        <v>485</v>
      </c>
      <c r="C20" s="25">
        <v>186730</v>
      </c>
    </row>
    <row r="21" spans="1:3" ht="16.5" customHeight="1">
      <c r="A21" s="23" t="s">
        <v>486</v>
      </c>
      <c r="B21" s="24" t="s">
        <v>487</v>
      </c>
      <c r="C21" s="25">
        <v>212250</v>
      </c>
    </row>
    <row r="22" spans="1:3" ht="16.5" customHeight="1">
      <c r="A22" s="23" t="s">
        <v>488</v>
      </c>
      <c r="B22" s="24" t="s">
        <v>489</v>
      </c>
      <c r="C22" s="25">
        <v>40210</v>
      </c>
    </row>
    <row r="23" spans="1:3" ht="16.5" customHeight="1">
      <c r="A23" s="23" t="s">
        <v>490</v>
      </c>
      <c r="B23" s="24" t="s">
        <v>491</v>
      </c>
      <c r="C23" s="25">
        <v>2100</v>
      </c>
    </row>
    <row r="24" spans="1:3" ht="16.5" customHeight="1">
      <c r="A24" s="23" t="s">
        <v>492</v>
      </c>
      <c r="B24" s="24" t="s">
        <v>493</v>
      </c>
      <c r="C24" s="25">
        <v>515600</v>
      </c>
    </row>
    <row r="25" spans="1:3" ht="16.5" customHeight="1">
      <c r="A25" s="23" t="s">
        <v>494</v>
      </c>
      <c r="B25" s="24" t="s">
        <v>495</v>
      </c>
      <c r="C25" s="25">
        <v>700</v>
      </c>
    </row>
    <row r="26" spans="1:3" ht="17.25" customHeight="1">
      <c r="A26" s="23" t="s">
        <v>496</v>
      </c>
      <c r="B26" s="24" t="s">
        <v>497</v>
      </c>
      <c r="C26" s="25">
        <v>3600</v>
      </c>
    </row>
    <row r="27" spans="1:3" ht="18.75" customHeight="1">
      <c r="A27" s="23" t="s">
        <v>498</v>
      </c>
      <c r="B27" s="24" t="s">
        <v>499</v>
      </c>
      <c r="C27" s="25">
        <v>1400</v>
      </c>
    </row>
    <row r="28" spans="1:3" ht="18.75" customHeight="1">
      <c r="A28" s="23" t="s">
        <v>500</v>
      </c>
      <c r="B28" s="24" t="s">
        <v>501</v>
      </c>
      <c r="C28" s="25">
        <v>14000</v>
      </c>
    </row>
    <row r="29" spans="1:3" ht="16.5" customHeight="1">
      <c r="A29" s="23" t="s">
        <v>502</v>
      </c>
      <c r="B29" s="24" t="s">
        <v>503</v>
      </c>
      <c r="C29" s="25">
        <v>14700</v>
      </c>
    </row>
    <row r="30" spans="1:3" ht="16.5" customHeight="1">
      <c r="A30" s="23" t="s">
        <v>504</v>
      </c>
      <c r="B30" s="24" t="s">
        <v>505</v>
      </c>
      <c r="C30" s="25">
        <v>2700</v>
      </c>
    </row>
    <row r="31" spans="1:3" ht="16.5" customHeight="1">
      <c r="A31" s="23" t="s">
        <v>506</v>
      </c>
      <c r="B31" s="24" t="s">
        <v>507</v>
      </c>
      <c r="C31" s="25">
        <v>20940</v>
      </c>
    </row>
    <row r="32" spans="1:3" ht="16.5" customHeight="1">
      <c r="A32" s="23" t="s">
        <v>509</v>
      </c>
      <c r="B32" s="24" t="s">
        <v>510</v>
      </c>
      <c r="C32" s="25">
        <v>15100</v>
      </c>
    </row>
    <row r="33" spans="1:3" ht="16.5" customHeight="1">
      <c r="A33" s="23" t="s">
        <v>511</v>
      </c>
      <c r="B33" s="24" t="s">
        <v>512</v>
      </c>
      <c r="C33" s="25">
        <v>41200</v>
      </c>
    </row>
    <row r="34" spans="1:3" ht="16.5" customHeight="1">
      <c r="A34" s="23" t="s">
        <v>513</v>
      </c>
      <c r="B34" s="24" t="s">
        <v>514</v>
      </c>
      <c r="C34" s="25">
        <v>2000</v>
      </c>
    </row>
    <row r="35" spans="1:3" ht="18.75" customHeight="1">
      <c r="A35" s="23" t="s">
        <v>515</v>
      </c>
      <c r="B35" s="24" t="s">
        <v>516</v>
      </c>
      <c r="C35" s="25">
        <v>1500</v>
      </c>
    </row>
    <row r="36" spans="1:3" ht="18.75" customHeight="1">
      <c r="A36" s="23" t="s">
        <v>760</v>
      </c>
      <c r="B36" s="24" t="s">
        <v>762</v>
      </c>
      <c r="C36" s="25">
        <v>6000</v>
      </c>
    </row>
    <row r="37" spans="1:3" ht="18.75" customHeight="1">
      <c r="A37" s="23" t="s">
        <v>761</v>
      </c>
      <c r="B37" s="24" t="s">
        <v>763</v>
      </c>
      <c r="C37" s="25">
        <v>26000</v>
      </c>
    </row>
    <row r="38" spans="1:3" ht="16.5" customHeight="1">
      <c r="A38" s="26"/>
      <c r="B38" s="24" t="s">
        <v>517</v>
      </c>
      <c r="C38" s="25">
        <v>30000</v>
      </c>
    </row>
    <row r="39" spans="1:3" ht="16.5" customHeight="1">
      <c r="A39" s="26"/>
      <c r="B39" s="24" t="s">
        <v>518</v>
      </c>
      <c r="C39" s="25">
        <v>-55000</v>
      </c>
    </row>
    <row r="40" spans="1:3" ht="16.5" customHeight="1" thickBot="1">
      <c r="A40" s="591" t="s">
        <v>443</v>
      </c>
      <c r="B40" s="592"/>
      <c r="C40" s="27">
        <f>SUM(C14:C39)</f>
        <v>2107000</v>
      </c>
    </row>
    <row r="41" spans="1:3" ht="8.25" customHeight="1" thickTop="1">
      <c r="A41" s="28"/>
      <c r="B41" s="29"/>
      <c r="C41" s="30"/>
    </row>
    <row r="42" spans="1:3" ht="16.5" customHeight="1">
      <c r="A42" s="593" t="s">
        <v>764</v>
      </c>
      <c r="B42" s="594"/>
      <c r="C42" s="30"/>
    </row>
    <row r="43" spans="1:3" ht="16.5" customHeight="1">
      <c r="A43" s="594"/>
      <c r="B43" s="594"/>
      <c r="C43" s="30"/>
    </row>
    <row r="44" spans="1:3" ht="16.5" customHeight="1">
      <c r="A44" s="28"/>
      <c r="B44" s="29"/>
      <c r="C44" s="30"/>
    </row>
    <row r="45" spans="1:3" ht="16.5" customHeight="1">
      <c r="A45" s="28"/>
      <c r="B45" s="29"/>
      <c r="C45" s="30"/>
    </row>
    <row r="46" spans="1:3" ht="16.5" customHeight="1">
      <c r="A46" s="28"/>
      <c r="B46" s="29"/>
      <c r="C46" s="30"/>
    </row>
    <row r="47" spans="1:3" ht="16.5" customHeight="1">
      <c r="A47" s="28"/>
      <c r="B47" s="29"/>
      <c r="C47" s="30"/>
    </row>
    <row r="48" spans="1:3" ht="16.5" customHeight="1">
      <c r="A48" s="28"/>
      <c r="B48" s="29"/>
      <c r="C48" s="30"/>
    </row>
    <row r="49" spans="1:2" ht="16.5" customHeight="1">
      <c r="A49" s="28"/>
      <c r="B49" s="29"/>
    </row>
    <row r="50" spans="1:2" ht="16.5" customHeight="1">
      <c r="A50" s="28"/>
      <c r="B50" s="29"/>
    </row>
    <row r="51" spans="1:2" ht="16.5" customHeight="1">
      <c r="A51" s="28"/>
      <c r="B51" s="29"/>
    </row>
    <row r="52" spans="1:2" ht="16.5" customHeight="1">
      <c r="A52" s="28"/>
      <c r="B52" s="29"/>
    </row>
    <row r="53" spans="1:2" ht="16.5" customHeight="1">
      <c r="A53" s="28"/>
      <c r="B53" s="29"/>
    </row>
    <row r="54" ht="22.5" customHeight="1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</sheetData>
  <mergeCells count="9">
    <mergeCell ref="A43:B43"/>
    <mergeCell ref="A4:C4"/>
    <mergeCell ref="A6:C6"/>
    <mergeCell ref="A11:B11"/>
    <mergeCell ref="A13:C13"/>
    <mergeCell ref="A1:B1"/>
    <mergeCell ref="A3:C3"/>
    <mergeCell ref="A40:B40"/>
    <mergeCell ref="A42:B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I4" sqref="I4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8" ht="12.75">
      <c r="A1" s="8"/>
      <c r="E1" s="588" t="s">
        <v>445</v>
      </c>
      <c r="F1" s="588"/>
      <c r="G1" s="588"/>
      <c r="H1" s="588"/>
    </row>
    <row r="2" spans="1:8" ht="12.75">
      <c r="A2" s="8"/>
      <c r="E2" s="602" t="s">
        <v>987</v>
      </c>
      <c r="F2" s="602"/>
      <c r="G2" s="602"/>
      <c r="H2" s="602"/>
    </row>
    <row r="3" spans="1:8" ht="12.75">
      <c r="A3" s="8"/>
      <c r="E3" s="588" t="s">
        <v>992</v>
      </c>
      <c r="F3" s="588"/>
      <c r="G3" s="588"/>
      <c r="H3" s="588"/>
    </row>
    <row r="4" ht="12.75">
      <c r="A4" s="9"/>
    </row>
    <row r="5" ht="12.75">
      <c r="A5" s="9"/>
    </row>
    <row r="6" spans="1:9" ht="63" customHeight="1">
      <c r="A6" s="603" t="s">
        <v>765</v>
      </c>
      <c r="B6" s="603"/>
      <c r="C6" s="603"/>
      <c r="D6" s="603"/>
      <c r="E6" s="603"/>
      <c r="F6" s="603"/>
      <c r="G6" s="603"/>
      <c r="H6" s="603"/>
      <c r="I6" s="603"/>
    </row>
    <row r="7" spans="1:9" ht="27" customHeight="1" thickBot="1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thickBot="1" thickTop="1">
      <c r="A8" s="11" t="s">
        <v>446</v>
      </c>
      <c r="B8" s="586" t="s">
        <v>447</v>
      </c>
      <c r="C8" s="586"/>
      <c r="D8" s="586"/>
      <c r="E8" s="586"/>
      <c r="F8" s="586" t="s">
        <v>448</v>
      </c>
      <c r="G8" s="586"/>
      <c r="H8" s="586"/>
      <c r="I8" s="587"/>
    </row>
    <row r="9" spans="1:9" ht="39.75" customHeight="1" thickTop="1">
      <c r="A9" s="12" t="s">
        <v>449</v>
      </c>
      <c r="B9" s="604" t="s">
        <v>450</v>
      </c>
      <c r="C9" s="604"/>
      <c r="D9" s="604"/>
      <c r="E9" s="604"/>
      <c r="F9" s="605">
        <f>166200+28500</f>
        <v>194700</v>
      </c>
      <c r="G9" s="605"/>
      <c r="H9" s="605"/>
      <c r="I9" s="606"/>
    </row>
    <row r="10" spans="1:9" ht="39.75" customHeight="1">
      <c r="A10" s="13" t="s">
        <v>451</v>
      </c>
      <c r="B10" s="607" t="s">
        <v>452</v>
      </c>
      <c r="C10" s="607"/>
      <c r="D10" s="607"/>
      <c r="E10" s="607"/>
      <c r="F10" s="608">
        <f>38800+15000</f>
        <v>53800</v>
      </c>
      <c r="G10" s="608"/>
      <c r="H10" s="608"/>
      <c r="I10" s="609"/>
    </row>
    <row r="11" spans="1:13" ht="39.75" customHeight="1">
      <c r="A11" s="13" t="s">
        <v>453</v>
      </c>
      <c r="B11" s="607" t="s">
        <v>455</v>
      </c>
      <c r="C11" s="607"/>
      <c r="D11" s="607"/>
      <c r="E11" s="607"/>
      <c r="F11" s="608">
        <f>6800+15970</f>
        <v>22770</v>
      </c>
      <c r="G11" s="608"/>
      <c r="H11" s="608"/>
      <c r="I11" s="609"/>
      <c r="M11" s="14"/>
    </row>
    <row r="12" spans="1:9" ht="39.75" customHeight="1">
      <c r="A12" s="13" t="s">
        <v>454</v>
      </c>
      <c r="B12" s="610" t="s">
        <v>457</v>
      </c>
      <c r="C12" s="611"/>
      <c r="D12" s="611"/>
      <c r="E12" s="612"/>
      <c r="F12" s="613">
        <f>14350</f>
        <v>14350</v>
      </c>
      <c r="G12" s="614"/>
      <c r="H12" s="614"/>
      <c r="I12" s="615"/>
    </row>
    <row r="13" spans="1:9" ht="39.75" customHeight="1">
      <c r="A13" s="13" t="s">
        <v>456</v>
      </c>
      <c r="B13" s="616" t="s">
        <v>459</v>
      </c>
      <c r="C13" s="616"/>
      <c r="D13" s="616"/>
      <c r="E13" s="616"/>
      <c r="F13" s="608">
        <v>11600</v>
      </c>
      <c r="G13" s="608"/>
      <c r="H13" s="608"/>
      <c r="I13" s="609"/>
    </row>
    <row r="14" spans="1:9" ht="39.75" customHeight="1">
      <c r="A14" s="13" t="s">
        <v>458</v>
      </c>
      <c r="B14" s="616" t="s">
        <v>461</v>
      </c>
      <c r="C14" s="616"/>
      <c r="D14" s="616"/>
      <c r="E14" s="616"/>
      <c r="F14" s="608">
        <v>1000</v>
      </c>
      <c r="G14" s="608"/>
      <c r="H14" s="608"/>
      <c r="I14" s="609"/>
    </row>
    <row r="15" spans="1:9" ht="39.75" customHeight="1">
      <c r="A15" s="13" t="s">
        <v>460</v>
      </c>
      <c r="B15" s="616" t="s">
        <v>463</v>
      </c>
      <c r="C15" s="616"/>
      <c r="D15" s="616"/>
      <c r="E15" s="616"/>
      <c r="F15" s="608">
        <v>5050</v>
      </c>
      <c r="G15" s="608"/>
      <c r="H15" s="608"/>
      <c r="I15" s="609"/>
    </row>
    <row r="16" spans="1:9" ht="39.75" customHeight="1" thickBot="1">
      <c r="A16" s="15" t="s">
        <v>462</v>
      </c>
      <c r="B16" s="617" t="s">
        <v>465</v>
      </c>
      <c r="C16" s="617"/>
      <c r="D16" s="617"/>
      <c r="E16" s="617"/>
      <c r="F16" s="618">
        <v>4770</v>
      </c>
      <c r="G16" s="618"/>
      <c r="H16" s="618"/>
      <c r="I16" s="619"/>
    </row>
    <row r="17" spans="1:9" ht="39.75" customHeight="1" thickBot="1" thickTop="1">
      <c r="A17" s="572" t="s">
        <v>443</v>
      </c>
      <c r="B17" s="573"/>
      <c r="C17" s="573"/>
      <c r="D17" s="573"/>
      <c r="E17" s="573"/>
      <c r="F17" s="574">
        <f>SUM(F9:I16)</f>
        <v>308040</v>
      </c>
      <c r="G17" s="574"/>
      <c r="H17" s="574"/>
      <c r="I17" s="575"/>
    </row>
    <row r="18" ht="13.5" thickTop="1"/>
  </sheetData>
  <mergeCells count="24">
    <mergeCell ref="B14:E14"/>
    <mergeCell ref="F14:I14"/>
    <mergeCell ref="A17:E17"/>
    <mergeCell ref="F17:I17"/>
    <mergeCell ref="B15:E15"/>
    <mergeCell ref="F15:I15"/>
    <mergeCell ref="B16:E16"/>
    <mergeCell ref="F16:I16"/>
    <mergeCell ref="B12:E12"/>
    <mergeCell ref="F12:I12"/>
    <mergeCell ref="B13:E13"/>
    <mergeCell ref="F13:I13"/>
    <mergeCell ref="B10:E10"/>
    <mergeCell ref="F10:I10"/>
    <mergeCell ref="B11:E11"/>
    <mergeCell ref="F11:I11"/>
    <mergeCell ref="B8:E8"/>
    <mergeCell ref="F8:I8"/>
    <mergeCell ref="B9:E9"/>
    <mergeCell ref="F9:I9"/>
    <mergeCell ref="E1:H1"/>
    <mergeCell ref="E2:H2"/>
    <mergeCell ref="E3:H3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2012-01-03T08:42:05Z</cp:lastPrinted>
  <dcterms:created xsi:type="dcterms:W3CDTF">2008-10-30T08:07:17Z</dcterms:created>
  <dcterms:modified xsi:type="dcterms:W3CDTF">2012-01-03T08:42:09Z</dcterms:modified>
  <cp:category/>
  <cp:version/>
  <cp:contentType/>
  <cp:contentStatus/>
</cp:coreProperties>
</file>