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460" windowHeight="6795" activeTab="12"/>
  </bookViews>
  <sheets>
    <sheet name="1" sheetId="1" r:id="rId1"/>
    <sheet name="2" sheetId="2" r:id="rId2"/>
    <sheet name="3" sheetId="3" r:id="rId3"/>
    <sheet name="4I5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3" sheetId="12" r:id="rId12"/>
    <sheet name="14" sheetId="13" r:id="rId13"/>
    <sheet name="15" sheetId="14" r:id="rId14"/>
  </sheets>
  <externalReferences>
    <externalReference r:id="rId17"/>
    <externalReference r:id="rId18"/>
  </externalReferences>
  <definedNames/>
  <calcPr fullCalcOnLoad="1"/>
</workbook>
</file>

<file path=xl/sharedStrings.xml><?xml version="1.0" encoding="utf-8"?>
<sst xmlns="http://schemas.openxmlformats.org/spreadsheetml/2006/main" count="1732" uniqueCount="594">
  <si>
    <t>D O C H O D Y    I     W Y D A T K I</t>
  </si>
  <si>
    <t>związane z realizacją zadań zleconych</t>
  </si>
  <si>
    <t>w zł.</t>
  </si>
  <si>
    <t>Dział</t>
  </si>
  <si>
    <t>Rozdział</t>
  </si>
  <si>
    <t>Wyszczególnienie</t>
  </si>
  <si>
    <t>§</t>
  </si>
  <si>
    <t>Wydatki</t>
  </si>
  <si>
    <t>Ogółem</t>
  </si>
  <si>
    <t>Wynagrodzenia</t>
  </si>
  <si>
    <t>Pochodne</t>
  </si>
  <si>
    <t>Zasiłki</t>
  </si>
  <si>
    <t>Pozostałe</t>
  </si>
  <si>
    <t>Urząd Wojewódzki</t>
  </si>
  <si>
    <t>Urzedy Naczelnych Organów Władzy</t>
  </si>
  <si>
    <t>Obrona Cywilna</t>
  </si>
  <si>
    <t>Świadczenia rodzinne oraz składki na ubezp.em.rent.z ubezp. Społ.</t>
  </si>
  <si>
    <t>85213</t>
  </si>
  <si>
    <t>Składki na ubezpieczenie zdrowotne</t>
  </si>
  <si>
    <t>85214</t>
  </si>
  <si>
    <t>Zasiłki i pomoc w naturze oraz składki na ubezpieczenia społeczne</t>
  </si>
  <si>
    <t>O G Ó Ł E M:</t>
  </si>
  <si>
    <t>DOCHODY Z ZAKRESU ADMINISTRACJI RZĄDOWEJ 750</t>
  </si>
  <si>
    <t>5% dochodu dla gmin</t>
  </si>
  <si>
    <t>§ 2360</t>
  </si>
  <si>
    <t>Załącznik Nr 4</t>
  </si>
  <si>
    <t>do Uchwały Rady Gminy w Chojnowie</t>
  </si>
  <si>
    <t xml:space="preserve">75011 Administracja państwowa       § 069 </t>
  </si>
  <si>
    <t>Dochody</t>
  </si>
  <si>
    <t>ZESTAWIENIE DOCHODÓW I WYDATKÓW</t>
  </si>
  <si>
    <t>Treść</t>
  </si>
  <si>
    <t>w tym:</t>
  </si>
  <si>
    <t>wpływy z tytułu opłat za udzielenie zezwolenia na sprzedaż napojów alkoholowych</t>
  </si>
  <si>
    <t>KOORDYNACJA I NADZOROWANIE PROBLEMATYKI ALKOHOLOWEJ</t>
  </si>
  <si>
    <t>2/ Świetlice socjoterapeutyczne</t>
  </si>
  <si>
    <t>3/ Punkt informacyjno-konsultacyjny</t>
  </si>
  <si>
    <t>POMOC RODZINOM DOTKNIĘTYM PROBLEMEM ALKOHOLOWYM</t>
  </si>
  <si>
    <t>WSPOMAGANIE INSTYTUCJI, STOWARZYSZEŃ SŁUŻĄCYCH ROZWIĄZYWANIU PROBLEMÓW ALKOHOLOWYCH</t>
  </si>
  <si>
    <t>Załącznik Nr 5</t>
  </si>
  <si>
    <t>Nazwa inwestycji</t>
  </si>
  <si>
    <t>Wartość kosztorysowa</t>
  </si>
  <si>
    <t>Środki własne</t>
  </si>
  <si>
    <t>Zab. z odr.ter. płatności</t>
  </si>
  <si>
    <t>Dotacje WFOŚiGW, ZPORR, MGiP i inne</t>
  </si>
  <si>
    <t>Wydatki do poniesienia w roku budż.</t>
  </si>
  <si>
    <t>010</t>
  </si>
  <si>
    <t>01010</t>
  </si>
  <si>
    <t>6050</t>
  </si>
  <si>
    <t>Wodociąg Goliszów.</t>
  </si>
  <si>
    <t>6058</t>
  </si>
  <si>
    <t>6059</t>
  </si>
  <si>
    <t>Budowa  sieci wodociągowej wraz z przyłączami do budynków  we  wsi  Biała gmina Chojnów.</t>
  </si>
  <si>
    <t>Budowa sieci wodociągowej do strefy gospodarczej Krzywa -  Okmiany</t>
  </si>
  <si>
    <t>Budowa sieci wodociągowej we wsi Gołaczów wraz z przyłączami do budynków.</t>
  </si>
  <si>
    <t>600</t>
  </si>
  <si>
    <t>60016</t>
  </si>
  <si>
    <t>Modernizacja drogi gminnej we wsi Pawlikowice</t>
  </si>
  <si>
    <t>6060</t>
  </si>
  <si>
    <t>Zakup wiat przystankowych</t>
  </si>
  <si>
    <t>700</t>
  </si>
  <si>
    <t>70005</t>
  </si>
  <si>
    <t>Zakup  gruntów  ANR</t>
  </si>
  <si>
    <t>70095</t>
  </si>
  <si>
    <t>Budowa świetlicy  wiejskiej  w  miejscowości   Pawlikowice.</t>
  </si>
  <si>
    <t>750</t>
  </si>
  <si>
    <t>75023</t>
  </si>
  <si>
    <t>Zakup  sprzętu  informatycznego, kopiarki i oprogramowania  na  potrzeby  Urzędu  Gminy</t>
  </si>
  <si>
    <t>754</t>
  </si>
  <si>
    <t>75412</t>
  </si>
  <si>
    <t>75414</t>
  </si>
  <si>
    <t>Zakup sprzętu na wyposażenie Gminnego Zespołu Reagowania</t>
  </si>
  <si>
    <t>Przebudowa budynku gospodarczego na garaż remizy    OSP w Krzywej.</t>
  </si>
  <si>
    <t>Wykonanie dokumentacji technicznej rozbudowy garażu dla OSP Jaroszówka</t>
  </si>
  <si>
    <t>926</t>
  </si>
  <si>
    <t>92695</t>
  </si>
  <si>
    <t>Budowa  szatni sportowej we wsi Gołaczów etap I.</t>
  </si>
  <si>
    <t>RAZEM</t>
  </si>
  <si>
    <t>*</t>
  </si>
  <si>
    <t>851</t>
  </si>
  <si>
    <t>85151</t>
  </si>
  <si>
    <t>Zakup sprzętu EKG do GZZOP w Krzywej</t>
  </si>
  <si>
    <t>PLAN ZADAŃ INWESTYCYCYJNYCH NA ROK 2006</t>
  </si>
  <si>
    <t xml:space="preserve">Pożyczki, kredyty długoterm. </t>
  </si>
  <si>
    <t xml:space="preserve">PRZYCHODY I WYDATKI </t>
  </si>
  <si>
    <t>GMINNEGO FUNDUSZU OCHRONY ŚRODOWISKA</t>
  </si>
  <si>
    <t>WYSZCZEGÓLNIENIE</t>
  </si>
  <si>
    <t>PRZYCHODY</t>
  </si>
  <si>
    <t>Opłaty i kary za gospodarcze korzystanie ze środowiska</t>
  </si>
  <si>
    <t>WYDATKI</t>
  </si>
  <si>
    <t>ROZCHODY</t>
  </si>
  <si>
    <t>DZIAŁ</t>
  </si>
  <si>
    <t>ROZDZIAŁ</t>
  </si>
  <si>
    <t>Stan środków obrotowych na początek roku</t>
  </si>
  <si>
    <t>Gospodarka komunalna i ochrona środowiska</t>
  </si>
  <si>
    <t>900</t>
  </si>
  <si>
    <t>90011</t>
  </si>
  <si>
    <t>0690</t>
  </si>
  <si>
    <t>Fundusz ochrony środowiska i gospodarki wodnej</t>
  </si>
  <si>
    <t>Wpływy z różnych opłat</t>
  </si>
  <si>
    <t>6110</t>
  </si>
  <si>
    <t>Wydatki inwestycyjne funduszy celowych</t>
  </si>
  <si>
    <t>OGÓŁEM</t>
  </si>
  <si>
    <t>Przychody</t>
  </si>
  <si>
    <t>zadania inwestycyjne:</t>
  </si>
  <si>
    <t>Budowa oczyszczalni ścieków Osetnica 60.000,-</t>
  </si>
  <si>
    <t>Załącznik nr 7</t>
  </si>
  <si>
    <t>DOTACJA PRZEDMIOTOWA DLA GMINNEGO ZAKŁADU GOSPODARKI KOMUNALNEJ I MIESZKANIOWEJ W CHOJNOWIE ROK 2006</t>
  </si>
  <si>
    <t>LP</t>
  </si>
  <si>
    <t>CEL</t>
  </si>
  <si>
    <t>KWOTA</t>
  </si>
  <si>
    <t>1.</t>
  </si>
  <si>
    <t>2.</t>
  </si>
  <si>
    <t>DOPŁATA DO SIECI KANALIZACYJNEJ</t>
  </si>
  <si>
    <t>UTRZYMANIE RÓWNIARKI</t>
  </si>
  <si>
    <t>Załącznik nr 9</t>
  </si>
  <si>
    <t>DOTACJA PODMIOTOWA Z BUDŻETU DLA INSTYTUCJI KULTURY - BIBLIOTEKI</t>
  </si>
  <si>
    <t>TREŚĆ</t>
  </si>
  <si>
    <t>WYNAGRODZENIA I POCHODNE</t>
  </si>
  <si>
    <t>ZAKUP MATERIAŁÓW I WYPOSAŻENIA</t>
  </si>
  <si>
    <t>ZAKUP POMOCY NAUKOWYCH I DYDAKTYCZNYCH</t>
  </si>
  <si>
    <t>3.</t>
  </si>
  <si>
    <t>4.</t>
  </si>
  <si>
    <t>5.</t>
  </si>
  <si>
    <t>ZAKUP USŁUG POZOSTAŁYCH</t>
  </si>
  <si>
    <t>6.</t>
  </si>
  <si>
    <t>7.</t>
  </si>
  <si>
    <t>8.</t>
  </si>
  <si>
    <t>ZAKUP ENERGII</t>
  </si>
  <si>
    <t>PODRÓŻE SŁUŻBOWE KRAJOWE</t>
  </si>
  <si>
    <t>ODPIS NA ZAKŁADOWY FUNDUSZ ŚWIADCZEŃ SOCJALNYCH</t>
  </si>
  <si>
    <t>PODATEK OD NIERUCHOMOŚCI</t>
  </si>
  <si>
    <t>Wartość kosztorys. Inwestycji</t>
  </si>
  <si>
    <t>Budżet gminy</t>
  </si>
  <si>
    <t>Kredyty,  pożyczki</t>
  </si>
  <si>
    <t>Razem</t>
  </si>
  <si>
    <t>Załącznik Nr 14</t>
  </si>
  <si>
    <t xml:space="preserve">Rady Gminy w Chojnowie </t>
  </si>
  <si>
    <t>LIMITY WYDATKÓW NA WIELOLETNIE PROGRAMY INWESTYCYJNE NA LATA 2006-2008</t>
  </si>
  <si>
    <t>WODOCIĄGOWANIE</t>
  </si>
  <si>
    <t>Inne środki</t>
  </si>
  <si>
    <t xml:space="preserve">Finansowanie zadania </t>
  </si>
  <si>
    <t>Nazwa zadania  (inwestycji)</t>
  </si>
  <si>
    <t>Przewidywany termin realizacji</t>
  </si>
  <si>
    <t>x</t>
  </si>
  <si>
    <t>Budowa wodociągu zbiorowego wsi: Budziwojów ETAP I</t>
  </si>
  <si>
    <t>Budowa wodociągu zbiorowego wsi: Dzwonów, Strupice ETAP II</t>
  </si>
  <si>
    <t>Budowa sieci wodociągowej z przyłączami do budynków Kolonia Jaroszówka ETAP IV</t>
  </si>
  <si>
    <t>Budowa wodociągu zbiorowego dla wsi Gołocin wraz z tranzytem do Pawlikowic</t>
  </si>
  <si>
    <t>Budowa wodociągu zbiorowego dla wsi Pawlikowice wraz z tranzytem do wodociągu Goliszów, Niedźwiedzice.</t>
  </si>
  <si>
    <t>DROGI</t>
  </si>
  <si>
    <t>Modernizacja drogi gminnej we wsi Palikowice</t>
  </si>
  <si>
    <t>Modernizacja drogi gminnej Jaroszówka - Kolonia ETAP II</t>
  </si>
  <si>
    <t>Budowa drogi gminnej we wsi Krzywa</t>
  </si>
  <si>
    <t>KANALIZACJA</t>
  </si>
  <si>
    <t>Budowa kanalizacji we wsi Okmiany</t>
  </si>
  <si>
    <t>Budowa kanalizacji dla strefy gospodarczej Krzywa-Okmiany</t>
  </si>
  <si>
    <t xml:space="preserve">Budowa systemu kanalizacyjnego dla wsi Rokitki, Zamienice, Jaroszówka, Biała ETAP I wieś Biała </t>
  </si>
  <si>
    <t>SZKÓŁ PODSTAWOWYCH W GMINIE CHOJNÓW</t>
  </si>
  <si>
    <t>NA ROK 2006</t>
  </si>
  <si>
    <t>80101</t>
  </si>
  <si>
    <t>0970</t>
  </si>
  <si>
    <t>Szkoły podstawowe</t>
  </si>
  <si>
    <t>801</t>
  </si>
  <si>
    <t>Oświata i wychowanie</t>
  </si>
  <si>
    <t>Wpływy z różnych dochodów.</t>
  </si>
  <si>
    <t>4210</t>
  </si>
  <si>
    <t>4220</t>
  </si>
  <si>
    <t>4260</t>
  </si>
  <si>
    <t>4300</t>
  </si>
  <si>
    <t>Zakup materiałów i wyposażenia</t>
  </si>
  <si>
    <t>Zakup energii</t>
  </si>
  <si>
    <t>Zakup usług pozostałych</t>
  </si>
  <si>
    <t>Zakup środków żywności</t>
  </si>
  <si>
    <t xml:space="preserve">wpływy z tytułu wpłat na rzecz szkoły, odszkodowania, odpłatności za obiady i czesne, odsetki bankowe od środków pieniężnych zgromadzonych na rachunku bankowym dochodów własnych jednostki, wpływy z wynajmu pomieszczeń. </t>
  </si>
  <si>
    <t xml:space="preserve">pokrycie wydatków związanych z żywieniem w szkole oraz organizowaniem zabaw dla dzieci, zakup środków czystości, pomocy naukowych i dydaktycznych, opłat bankowych, zakup opału i energii, naprawy, usuwanie usterek, remonty, opłaty telekomunikacyjne i komunalne, organizacja wycieczek dla uczniów   </t>
  </si>
  <si>
    <t>Wydatki na programy i projekty realizowane</t>
  </si>
  <si>
    <t>Lp.</t>
  </si>
  <si>
    <t>Projekt</t>
  </si>
  <si>
    <t>Klasyfikacja
(dział, rozdział)</t>
  </si>
  <si>
    <t>Wydatki w okresie realizacji projektu 
(całkowita wartość Projektu)</t>
  </si>
  <si>
    <t>z tego:</t>
  </si>
  <si>
    <t>Środki z budżetu JST</t>
  </si>
  <si>
    <t>Środki z budżetu UE</t>
  </si>
  <si>
    <t>Wydatki razem</t>
  </si>
  <si>
    <t>z tego źródła finansowania:</t>
  </si>
  <si>
    <t>pożyczki i kredyty</t>
  </si>
  <si>
    <t xml:space="preserve">pozostałe </t>
  </si>
  <si>
    <t>pożyczki na prefinansowa-nie z budżetu państwa</t>
  </si>
  <si>
    <t>I</t>
  </si>
  <si>
    <t>Wydatki majątkowe razem</t>
  </si>
  <si>
    <t>1.1</t>
  </si>
  <si>
    <t xml:space="preserve"> Program: .ZPORR......</t>
  </si>
  <si>
    <t xml:space="preserve"> Priorytet: 3 Działanie: 3.1</t>
  </si>
  <si>
    <r>
      <t>nazwa projektu</t>
    </r>
    <r>
      <rPr>
        <sz val="10"/>
        <rFont val="Arial"/>
        <family val="2"/>
      </rPr>
      <t xml:space="preserve">: </t>
    </r>
    <r>
      <rPr>
        <sz val="8"/>
        <rFont val="Arial"/>
        <family val="2"/>
      </rPr>
      <t>Budowa sieci wodociągowej wraz z przyłączami do budynków we wsi Biała gmina Chojnów.</t>
    </r>
  </si>
  <si>
    <t>Wydatki  razem</t>
  </si>
  <si>
    <t>II</t>
  </si>
  <si>
    <t>Wydatki bieżące razem</t>
  </si>
  <si>
    <t>OGÓŁEM (I+II)</t>
  </si>
  <si>
    <t>Stan środków na początek roku</t>
  </si>
  <si>
    <t>§ 2650</t>
  </si>
  <si>
    <t>§ 0830</t>
  </si>
  <si>
    <t>Plan wydatków na rok 2006</t>
  </si>
  <si>
    <t>§ 3020</t>
  </si>
  <si>
    <t>§ 4010</t>
  </si>
  <si>
    <t>§ 4040</t>
  </si>
  <si>
    <t>§ 4110</t>
  </si>
  <si>
    <t>§ 4120</t>
  </si>
  <si>
    <t>§ 4170</t>
  </si>
  <si>
    <t>§ 4210</t>
  </si>
  <si>
    <t>§ 4260</t>
  </si>
  <si>
    <t>§ 4270</t>
  </si>
  <si>
    <t>§ 4300</t>
  </si>
  <si>
    <t>§ 4410</t>
  </si>
  <si>
    <t>§ 4430</t>
  </si>
  <si>
    <t>§ 4440</t>
  </si>
  <si>
    <t>§ 4480</t>
  </si>
  <si>
    <t>§ 4520</t>
  </si>
  <si>
    <t>§ 4530</t>
  </si>
  <si>
    <t>Pozostałe wydatki (stanowiące koszty</t>
  </si>
  <si>
    <t>Wynagrodzenia osobowe pracowników</t>
  </si>
  <si>
    <t>Dodatkowe wynagrodzenie roczne</t>
  </si>
  <si>
    <t>Składki na ubezpieczenia społeczne</t>
  </si>
  <si>
    <t>Składki na Fundusz Pracy</t>
  </si>
  <si>
    <t>Wynagrodzenia bezosobowe</t>
  </si>
  <si>
    <t>Zakup materiałów i wyposażenia.</t>
  </si>
  <si>
    <t>Zakup usług pozostałych.</t>
  </si>
  <si>
    <t>Zakup usług dostępu do sieci Internet</t>
  </si>
  <si>
    <t>Podróże służbowe krajowe</t>
  </si>
  <si>
    <t>Różne opłaty i składki</t>
  </si>
  <si>
    <t>Odpisy na zakładowy fundusz świadczeń socjalnych</t>
  </si>
  <si>
    <t>Podatek od nieruchomości</t>
  </si>
  <si>
    <t>Podatek od towarów i usług (VAT)</t>
  </si>
  <si>
    <t>Opłaty na rzecz budżetu jednostek samorządu terytorialnego</t>
  </si>
  <si>
    <t>Dotacja z budżetu Gminy na zadania bieżące</t>
  </si>
  <si>
    <t>Wpływy z usług</t>
  </si>
  <si>
    <t>Pozostałe przychody</t>
  </si>
  <si>
    <t>Stan środków na koniec roku</t>
  </si>
  <si>
    <t>PLAN PRZYCHODÓW I WYDATKÓW</t>
  </si>
  <si>
    <t>Projekt planu</t>
  </si>
  <si>
    <t xml:space="preserve">4/ Pozostałe ("Mikołajki", programy profilaktyczne w Szkołach, teatrze, programy RG LZS itp.)  </t>
  </si>
  <si>
    <t>Pozostałe wydatki obronne</t>
  </si>
  <si>
    <t>Fundusze strukturalne</t>
  </si>
  <si>
    <t>Dochody Budżetowe Gminy Chojnów na 2006 rok według źródeł</t>
  </si>
  <si>
    <t>Dochody z podatków i opłat</t>
  </si>
  <si>
    <t>-</t>
  </si>
  <si>
    <t>podatek od nieruchomości</t>
  </si>
  <si>
    <t>§ 0310</t>
  </si>
  <si>
    <t>podatek rolny</t>
  </si>
  <si>
    <t>§ 0320</t>
  </si>
  <si>
    <t>podatek leśny</t>
  </si>
  <si>
    <t>§ 0330</t>
  </si>
  <si>
    <t>podatek od środków transportu</t>
  </si>
  <si>
    <t>§ 0340</t>
  </si>
  <si>
    <t xml:space="preserve">podatek od działalności gospodarczej osób fiz. opłac. w formie karty podatkowej </t>
  </si>
  <si>
    <t>§ 0350</t>
  </si>
  <si>
    <t>podatek od spadków i darowizn</t>
  </si>
  <si>
    <t>§ 0360</t>
  </si>
  <si>
    <t>podatek od posiadania psów</t>
  </si>
  <si>
    <t>§ 0370</t>
  </si>
  <si>
    <t>opłata skarbowa</t>
  </si>
  <si>
    <t>§ 0410</t>
  </si>
  <si>
    <t>wpływy z opłaty targowej</t>
  </si>
  <si>
    <t>§ 0430</t>
  </si>
  <si>
    <t>inne lokalne opłaty pobierane na podstawie odrębnych ustaw</t>
  </si>
  <si>
    <t>§ 0490</t>
  </si>
  <si>
    <t>wpływy w opłaty administracyjnej</t>
  </si>
  <si>
    <t>§ 0450</t>
  </si>
  <si>
    <t>podatek od czynności cywilnoprawnych</t>
  </si>
  <si>
    <t>§ 0500</t>
  </si>
  <si>
    <t>opłaty eksploatacyjne</t>
  </si>
  <si>
    <t>§ 0460</t>
  </si>
  <si>
    <t>wpływy z opłat za koncesje i licencje</t>
  </si>
  <si>
    <t>§ 0590</t>
  </si>
  <si>
    <t>opłata łowiecka</t>
  </si>
  <si>
    <t>§ 0690</t>
  </si>
  <si>
    <t xml:space="preserve">Udział w podatkach stanowiących dochód budżetu państwa </t>
  </si>
  <si>
    <t>wpływy z podatku dochodowego od osób fizycznych</t>
  </si>
  <si>
    <t>§ 0010</t>
  </si>
  <si>
    <t>wpływy z podatku dochodowego od osób prawnych</t>
  </si>
  <si>
    <t>§ 0020</t>
  </si>
  <si>
    <t>Dochody z majątku Gminy</t>
  </si>
  <si>
    <t xml:space="preserve">sprzedaż mienia , wieczyste użytkowanie, dzierżawy </t>
  </si>
  <si>
    <t>§  0470 0690 0750 0870</t>
  </si>
  <si>
    <r>
      <t>Wydawanie zezwoleń na sprzedaż napojów alkoholowych</t>
    </r>
    <r>
      <rPr>
        <sz val="10"/>
        <rFont val="Arial"/>
        <family val="0"/>
      </rPr>
      <t xml:space="preserve"> </t>
    </r>
  </si>
  <si>
    <t>§ 0480</t>
  </si>
  <si>
    <t>Pozostałe dochody</t>
  </si>
  <si>
    <t>wpływy z usług ksero, reklamy, gazetki, prowizje, odsetki , wpływy z odpłatności rodziców za pobyt dzieci na koloni itp.</t>
  </si>
  <si>
    <t xml:space="preserve">§  0830 0910 0920  0970 </t>
  </si>
  <si>
    <t xml:space="preserve">Subwencja ogólna </t>
  </si>
  <si>
    <t>§ 2920</t>
  </si>
  <si>
    <r>
      <t xml:space="preserve">Dotacje celowe </t>
    </r>
    <r>
      <rPr>
        <sz val="10"/>
        <rFont val="Arial"/>
        <family val="0"/>
      </rPr>
      <t xml:space="preserve">otrzymane z budżetu państwa na realizacje zadań bieżących z zakresu administracji rządowej oraz innych zadań zleconych gminie ( związkom gmin) ustawami </t>
    </r>
  </si>
  <si>
    <t>§ 2010</t>
  </si>
  <si>
    <r>
      <t>Dotacje celowe</t>
    </r>
    <r>
      <rPr>
        <sz val="10"/>
        <rFont val="Arial"/>
        <family val="2"/>
      </rPr>
      <t xml:space="preserve"> otrzymane z budżetu państwa na realizację własnych zadań bieżących  gmin (związkom gmin) .</t>
    </r>
  </si>
  <si>
    <t>§ 2030</t>
  </si>
  <si>
    <t>9.</t>
  </si>
  <si>
    <r>
      <t>Dotacje celowe otrzymane z funduszy celowych</t>
    </r>
    <r>
      <rPr>
        <sz val="10"/>
        <rFont val="Arial"/>
        <family val="0"/>
      </rPr>
      <t xml:space="preserve"> na finansowanie lub dofinansowanie kosztów ,realizacji inwestycji i zakupów inwestycyjnych jednostek sektora finansów publicznych </t>
    </r>
  </si>
  <si>
    <t>§ 6260</t>
  </si>
  <si>
    <t>10.</t>
  </si>
  <si>
    <t>§ 6298</t>
  </si>
  <si>
    <t>11.</t>
  </si>
  <si>
    <t>§ 6299</t>
  </si>
  <si>
    <t>12.</t>
  </si>
  <si>
    <r>
      <t>Dotacje celowe przekazane z budżetu państwa</t>
    </r>
    <r>
      <rPr>
        <sz val="12"/>
        <rFont val="Arial CE"/>
        <family val="2"/>
      </rPr>
      <t xml:space="preserve"> </t>
    </r>
    <r>
      <rPr>
        <sz val="10"/>
        <rFont val="Arial CE"/>
        <family val="2"/>
      </rPr>
      <t>na inwestycje i zakupy inwestycyjne z zakresu administracji rządowej oraz innych zadań zleconych gminom ustawami.</t>
    </r>
  </si>
  <si>
    <t>§ 6310</t>
  </si>
  <si>
    <t>DOCHODY</t>
  </si>
  <si>
    <t>PLAN NA ROK 2006</t>
  </si>
  <si>
    <t>ROLNICTWO I ŁOWIECTWO</t>
  </si>
  <si>
    <t>Infrastruktura wodociągowa i sanitacyjna wsi</t>
  </si>
  <si>
    <t>6298</t>
  </si>
  <si>
    <t>6299</t>
  </si>
  <si>
    <t>01095</t>
  </si>
  <si>
    <t xml:space="preserve">Pozostała działalność.    </t>
  </si>
  <si>
    <t>TRANSPORT I ŁĄCZNOŚĆ</t>
  </si>
  <si>
    <t>Drogi publiczne gminne</t>
  </si>
  <si>
    <t>6260</t>
  </si>
  <si>
    <t>Dotacje otrzymane z funduszy celowych na finasowanie lub dofinansowanie kosztów realizacji i zakupów inwestycyjnych jednostek sektora finansów publicznych.</t>
  </si>
  <si>
    <t>GOSPODARKA MIESZKANIOWA</t>
  </si>
  <si>
    <t>Gospodarka gruntami i nieruchomościami</t>
  </si>
  <si>
    <t>0470</t>
  </si>
  <si>
    <t>Wpływy z opłat za zarząd , użytkowanie i użytkowanie wieczyste nieruchomości.</t>
  </si>
  <si>
    <t>0870</t>
  </si>
  <si>
    <t>Wpłaty ze sprzedaży składników majątkowych.</t>
  </si>
  <si>
    <t>0920</t>
  </si>
  <si>
    <t>Pozostałe odsetki.</t>
  </si>
  <si>
    <t>Pozostała działalność</t>
  </si>
  <si>
    <t>0750</t>
  </si>
  <si>
    <t>Dochody z najmu i dzierżawy składników majątkowych Skarbu Państwa jednostek samorządu terytorialnego lub innych jednostek zaliczanych do sektora finansów publicznych oraz innych umów o podobnym charakterze.</t>
  </si>
  <si>
    <t>ADMINISTRACJA PUBLICZNA</t>
  </si>
  <si>
    <t>75011</t>
  </si>
  <si>
    <t>Urzędy wojewódzkie.</t>
  </si>
  <si>
    <t>2010</t>
  </si>
  <si>
    <t>Dotacje celowe otrzymane z budżetu państwa na realizację zadań bieżących z zakresu administracji rządowej oraz innych zadań zleconych gminie (związkom gmin) ustawami.</t>
  </si>
  <si>
    <t>Urzędy gmin (miast i miast na prawach powiatu).</t>
  </si>
  <si>
    <t>0830</t>
  </si>
  <si>
    <t>Wpływy z usług.</t>
  </si>
  <si>
    <t>751</t>
  </si>
  <si>
    <t>URZĘDY NACZELNYCH ORGANÓW WŁADZY PAŃSTWOWEJ, KONTROLI I OCHRON PRAWA ORAZ SĄDOWNICTWA</t>
  </si>
  <si>
    <t>75101</t>
  </si>
  <si>
    <t xml:space="preserve">Urzędy naczelnych organów władzy państwowej, kontroli i ochrony prawa. </t>
  </si>
  <si>
    <t>752</t>
  </si>
  <si>
    <t>OBRONA NARODOWA</t>
  </si>
  <si>
    <t>75212</t>
  </si>
  <si>
    <t>Pozostałe wydatki obronne.</t>
  </si>
  <si>
    <t>BEZPIECZEŃSTWO PUBLICZNE I OCHRONA PRZECIWPOŻAROWA</t>
  </si>
  <si>
    <t>Obrona cywilna.</t>
  </si>
  <si>
    <t>6310</t>
  </si>
  <si>
    <t>Dotacje celowe przekazane z budżetu państwa na inwestycje i zakupy inwestycyjne z zakresu administracji rządowej oraz innych zadań zleconych gminom ustawami</t>
  </si>
  <si>
    <t>756</t>
  </si>
  <si>
    <t>DOCHODY OD OSÓB PRAWNYCH, OD OSÓB FIZYCZNYCH I OD INNYCH JEDNOSTEK NIEPOSIADAJĄCYCH OSOBOWOŚCI PRAWNEJ ORAZ WYDATKI ZWIĄZANE Z ICH POBOREM</t>
  </si>
  <si>
    <t>75601</t>
  </si>
  <si>
    <t>Wpływy z podatku dochodowego od osób fizycznych.</t>
  </si>
  <si>
    <t>0350</t>
  </si>
  <si>
    <t>Podatek od działalności gospodarczej osób fizycznych , opłacanych w formie karty podatkowej.</t>
  </si>
  <si>
    <t>75615</t>
  </si>
  <si>
    <t>Wpływy z podatku rolnego, podatku leśnego, podatku od spadku i darowizn, podatku od czynności cywilnoprawnych oraz podatków i opłat lokalnych.</t>
  </si>
  <si>
    <t>0310</t>
  </si>
  <si>
    <t>Podatek od nieruchomości.</t>
  </si>
  <si>
    <t>0320</t>
  </si>
  <si>
    <t>Podatek rolny.</t>
  </si>
  <si>
    <t>0330</t>
  </si>
  <si>
    <t>Podatek leśny.</t>
  </si>
  <si>
    <t>0340</t>
  </si>
  <si>
    <t>Podatek od środków transportowych.</t>
  </si>
  <si>
    <t>0430</t>
  </si>
  <si>
    <t>Wpływy z opłaty targowej</t>
  </si>
  <si>
    <t>0450</t>
  </si>
  <si>
    <t>Wpływy z opłaty administracyjnej za czynności urzędowe.</t>
  </si>
  <si>
    <t>0500</t>
  </si>
  <si>
    <t>Podatek od czynności cywilnoprawnych.</t>
  </si>
  <si>
    <t>0910</t>
  </si>
  <si>
    <t>Odsetki od nieterminowych wpłat z tytułu podatków i opłat</t>
  </si>
  <si>
    <t>75616</t>
  </si>
  <si>
    <t>Wpływy z podatku rolnego, podatku leśnego, podatku od spadków i darowizn, podatku od czynności cywilnoprawnych oraz podatków i opłat lokalnych od osób fizycznych.</t>
  </si>
  <si>
    <t>0360</t>
  </si>
  <si>
    <t>Podatek od spadków i darowizn</t>
  </si>
  <si>
    <t>0370</t>
  </si>
  <si>
    <t>Podatek od posiadania psów</t>
  </si>
  <si>
    <t>Wpływy z opłaty administracyjnej.</t>
  </si>
  <si>
    <t>Wpływy z innych opłat stanowiących dochody jednostek samorządu terytorialnego na podstawie ustaw.</t>
  </si>
  <si>
    <t>0410</t>
  </si>
  <si>
    <t>Wpływy z opłaty skarbowej.</t>
  </si>
  <si>
    <t>0460</t>
  </si>
  <si>
    <t>Wpływy z opłaty eksploatacyjnej.</t>
  </si>
  <si>
    <t>0480</t>
  </si>
  <si>
    <t>Wpływy z opłat za zezwolenia na sprzedaż alkoholu</t>
  </si>
  <si>
    <t>0590</t>
  </si>
  <si>
    <t>Wpływy z opłat za koncesje i licencje</t>
  </si>
  <si>
    <t xml:space="preserve">Wpływy z różnych rozliczeń </t>
  </si>
  <si>
    <t>0490</t>
  </si>
  <si>
    <t>Wpływy z innych lokalnych opłat pobieranych przez jednostki samorządu terytorialnego na podstawie odrębnych umów</t>
  </si>
  <si>
    <t>Udziały gmin w podatkach stanowiących dochód budżetu państwa.</t>
  </si>
  <si>
    <t>0010</t>
  </si>
  <si>
    <t>Podatek dochodowy od osób fizycznych.</t>
  </si>
  <si>
    <t>0020</t>
  </si>
  <si>
    <t>Podatek dochodowy od osób prawnych.</t>
  </si>
  <si>
    <t>Pobór podatków, opłat i nieopodatkowanych należności budżetowych</t>
  </si>
  <si>
    <t>758</t>
  </si>
  <si>
    <t>RÓŻNE ROZLICZENIA.</t>
  </si>
  <si>
    <t>75801</t>
  </si>
  <si>
    <t xml:space="preserve">Część oświatowa subwencji ogólnej dla jednostek samorządu terytorialnego </t>
  </si>
  <si>
    <t>2920</t>
  </si>
  <si>
    <t>Subwencje ogólne z  budżetu państwa.</t>
  </si>
  <si>
    <t>75807</t>
  </si>
  <si>
    <t>Część wyrównawcza subwencji ogólnej dla gmin.</t>
  </si>
  <si>
    <t>75814</t>
  </si>
  <si>
    <t>Różne rozliczenia finansowe.</t>
  </si>
  <si>
    <t>75831</t>
  </si>
  <si>
    <t>Część równoważąca subwencji ogólnej dla gmin</t>
  </si>
  <si>
    <t>852</t>
  </si>
  <si>
    <t>POMOC SPOŁECZNA</t>
  </si>
  <si>
    <t>85212</t>
  </si>
  <si>
    <t>Świadczenia rodzinne oraz składki na ubezpieczenia emerytalne i rentowe z ubezpieczenia społecznego.</t>
  </si>
  <si>
    <t>Dotacje celowe otrzymane z budżetu państwa na realizację zadań bieżących  z zakresu administracji rządowej oraz innych zadań zleconych gminie (związkom gmin) ustawami.</t>
  </si>
  <si>
    <t>Składki na ubezpieczenia zdrowotne opłacane za osoby pobierające niektóre świadczenia z pomocy społecznej.</t>
  </si>
  <si>
    <t>Zasiłki i pomoc w naturze oraz składki na ubezpieczenia emerytalne i rentowe</t>
  </si>
  <si>
    <t>2030</t>
  </si>
  <si>
    <t>Dotacje celowe otrzymane z budżetu państwa na realizację własnych zadań bieżących  gmin (związkom gmin) .</t>
  </si>
  <si>
    <t>85219</t>
  </si>
  <si>
    <t>Ośrodki pomocy społecznej.</t>
  </si>
  <si>
    <t>85295</t>
  </si>
  <si>
    <t>854</t>
  </si>
  <si>
    <t>EDUKACYJNA OPIEKA WYCHOWAWCZA.</t>
  </si>
  <si>
    <t>85412</t>
  </si>
  <si>
    <t>Kolonie i obozy oraz inne formy wypoczynku dzieci i młodzieży szkolnej, a także szkolenia młodzieży.</t>
  </si>
  <si>
    <t>Przychody z zaciągniętych pożyczek i kredytów na rynku krajowym</t>
  </si>
  <si>
    <t>01008</t>
  </si>
  <si>
    <t>Melioracje wodne</t>
  </si>
  <si>
    <t>4430</t>
  </si>
  <si>
    <t>Wydatki inwestycyjne jednostek budżetowych.</t>
  </si>
  <si>
    <t>01030</t>
  </si>
  <si>
    <t>Izby rolnicze</t>
  </si>
  <si>
    <t>2850</t>
  </si>
  <si>
    <t>Wpłaty gmin na rzecz izb rolniczych w wysokości 2% uzyskanych wpływów z podatku rolnego.</t>
  </si>
  <si>
    <t>01078</t>
  </si>
  <si>
    <t>Usuwanie skutków klęsk żywiołowych.</t>
  </si>
  <si>
    <t>4270</t>
  </si>
  <si>
    <t>Zakup usług remontowych.</t>
  </si>
  <si>
    <t>Wydatki na zakupy inwestycyjne jednostek budżetowych</t>
  </si>
  <si>
    <t>70001</t>
  </si>
  <si>
    <t>Zakłady gospodarki mieszkaniowej</t>
  </si>
  <si>
    <t>Dotacja przedmiotowa z budżetu dla zakładu budżetowego</t>
  </si>
  <si>
    <t>3020</t>
  </si>
  <si>
    <t>Wydatki osobowe niezaliczone do wynagrodzeń</t>
  </si>
  <si>
    <t>4010</t>
  </si>
  <si>
    <t>4110</t>
  </si>
  <si>
    <t>4120</t>
  </si>
  <si>
    <t>4410</t>
  </si>
  <si>
    <t>4440</t>
  </si>
  <si>
    <t>710</t>
  </si>
  <si>
    <t>DZIAŁALNOŚĆ USŁUGOWA</t>
  </si>
  <si>
    <t>71004</t>
  </si>
  <si>
    <t>Plany zagospodarowania przestrzennego</t>
  </si>
  <si>
    <t>3030</t>
  </si>
  <si>
    <t>Różne wydatki na rzecz osób fizycznych</t>
  </si>
  <si>
    <t>75009</t>
  </si>
  <si>
    <t>Urzędy skarbowe</t>
  </si>
  <si>
    <t>4040</t>
  </si>
  <si>
    <t>75022</t>
  </si>
  <si>
    <t>Rady gmin (miast i miast na prawach powiatu)</t>
  </si>
  <si>
    <t>4170</t>
  </si>
  <si>
    <t>4350</t>
  </si>
  <si>
    <t>4480</t>
  </si>
  <si>
    <t>4530</t>
  </si>
  <si>
    <t>75075</t>
  </si>
  <si>
    <t>Promocja jednostek samorządu terytorialnego</t>
  </si>
  <si>
    <t>Wynagrodzenie bezosobowe</t>
  </si>
  <si>
    <t>75095</t>
  </si>
  <si>
    <t>3040</t>
  </si>
  <si>
    <t>Nagrody o charakterze szczególnym niezaliczone do wynagrodzeń</t>
  </si>
  <si>
    <t>4100</t>
  </si>
  <si>
    <t>Wynagrodzenia agencyjno-prowizyjne</t>
  </si>
  <si>
    <t>75403</t>
  </si>
  <si>
    <t>Jednostki terenowe Policji</t>
  </si>
  <si>
    <t>3000</t>
  </si>
  <si>
    <t>Wpłaty jednostek na fundusz celowy</t>
  </si>
  <si>
    <t>Ochotnicze straże pożarne.</t>
  </si>
  <si>
    <t>757</t>
  </si>
  <si>
    <t>OBSŁUGA DŁUGU PUBLICZNEGO</t>
  </si>
  <si>
    <t>75702</t>
  </si>
  <si>
    <t>Obsługa papierów wartościowych, kredytów i pożyczek jednostek samorządu terytorialnego</t>
  </si>
  <si>
    <t>8070</t>
  </si>
  <si>
    <t>Odsetki i dyskonto od krajowych skarbowych papierów wartościowych oraz krajowych pożyczek i kredytów</t>
  </si>
  <si>
    <t>Różne rozliczenia finansowe</t>
  </si>
  <si>
    <t>4610</t>
  </si>
  <si>
    <t>Koszty postępowania sądowego i prokuratorskiego</t>
  </si>
  <si>
    <t>75818</t>
  </si>
  <si>
    <t>Rezerwy ogólne i celowe</t>
  </si>
  <si>
    <t>4810</t>
  </si>
  <si>
    <t>Rezerwy</t>
  </si>
  <si>
    <t>OŚWIATA I WYCHOWANIE</t>
  </si>
  <si>
    <t>4240</t>
  </si>
  <si>
    <t>Zakup pomocy naukowych, dydaktycznych i książek</t>
  </si>
  <si>
    <t>80103</t>
  </si>
  <si>
    <t>Przedszkola przy szkołach podstawowych</t>
  </si>
  <si>
    <t>80104</t>
  </si>
  <si>
    <t>80110</t>
  </si>
  <si>
    <t>Gimnazja</t>
  </si>
  <si>
    <t>2310</t>
  </si>
  <si>
    <t>Dotacje celowe przekazane gminie lub miastu stołecznemu Warszawie na zadania bieżące realizowane na podstawie porozumień (umów) między jednostkami samorządu terytorialnego</t>
  </si>
  <si>
    <t>80113</t>
  </si>
  <si>
    <t>Dowożenie uczniów do szkół.</t>
  </si>
  <si>
    <t>80195</t>
  </si>
  <si>
    <t>OCHRONA ZDROWIA</t>
  </si>
  <si>
    <t>85121</t>
  </si>
  <si>
    <t>Lecznictwo ambulatoryjne</t>
  </si>
  <si>
    <t>85154</t>
  </si>
  <si>
    <t>Przeciwdziałanie alkoholizmowi</t>
  </si>
  <si>
    <t>2830</t>
  </si>
  <si>
    <t>Dotacja celowa z budżetu na finansowanie lub dofinansowanie zadań zleconych do realizacji pozostałym jednostkom niezaliczanym do sektora finansów publicznych.</t>
  </si>
  <si>
    <t>Domy pomocy społecznej</t>
  </si>
  <si>
    <t>3110</t>
  </si>
  <si>
    <t>Świadczenia społeczne</t>
  </si>
  <si>
    <t>4130</t>
  </si>
  <si>
    <t>Składki na ubezpieczenia zdrowotne .</t>
  </si>
  <si>
    <t>85215</t>
  </si>
  <si>
    <t>Dodatki mieszkaniowe</t>
  </si>
  <si>
    <t xml:space="preserve">Wynagrodzenia bezosobowe </t>
  </si>
  <si>
    <t>Kolonie i obozy oraz inne formy wypoczynku dzieci i młodzieży szkolnej.</t>
  </si>
  <si>
    <t>Dotacja celowa z budżetu na finansowanie lub dofinansowanie zadań zleconych do realiacji pozostałym jednostkom niezaliczanym do sektora finansów publicznych.</t>
  </si>
  <si>
    <t>GOSPODARKA KOMUNALNA I OCHRONA ŚRODOWISKA.</t>
  </si>
  <si>
    <t>90001</t>
  </si>
  <si>
    <t>Gospodarka ściekowa i ochrona wód.</t>
  </si>
  <si>
    <t>90003</t>
  </si>
  <si>
    <t>Oczyszczanie miast i wsi</t>
  </si>
  <si>
    <t>90015</t>
  </si>
  <si>
    <t>Oświetlenie ulic, placów i dróg.</t>
  </si>
  <si>
    <t>90078</t>
  </si>
  <si>
    <t>90095</t>
  </si>
  <si>
    <t>Pozostała działalność.</t>
  </si>
  <si>
    <t>921</t>
  </si>
  <si>
    <t>KULTURA I OCHRONA DZIEDZICTWA NARODOWEGO</t>
  </si>
  <si>
    <t>92108</t>
  </si>
  <si>
    <t>Filharmonie, orkiestry, chóry i kapele</t>
  </si>
  <si>
    <t>92116</t>
  </si>
  <si>
    <t>Biblioteki</t>
  </si>
  <si>
    <t>2480</t>
  </si>
  <si>
    <t>Dotacja podmiotowa z budżetu dla samorządowej instytucji kultury</t>
  </si>
  <si>
    <t>92120</t>
  </si>
  <si>
    <t>Ochrona zabytków i opieka nad zabytkami</t>
  </si>
  <si>
    <t>KULTURA FIZYCZNA I SPORT</t>
  </si>
  <si>
    <t>Dotacja celowa z budżetu na finansowanie lub dofinansowanie zadań zleconych do realizacji pozostałym jednostkom nie zaliczanym do sektora finansów publicznych</t>
  </si>
  <si>
    <t>Spłaty pożyczek otrzymanych na finansowanie zadań realizowanych z udziałem środków pochodzących z budżetu Unii Europejskiej</t>
  </si>
  <si>
    <t>Spłaty otrzymanych krajowych pożyczek i kredytów</t>
  </si>
  <si>
    <t xml:space="preserve">PLAN PRZYCHODÓW I WYDATKÓW </t>
  </si>
  <si>
    <t>Gospodarstwa Pomocniczego Urzędu Gminy w Chojnowie z/s w Piotrowicach na rok 2006</t>
  </si>
  <si>
    <r>
      <t>Środki na dofinansowanie własnych inwestycji gmin</t>
    </r>
    <r>
      <rPr>
        <sz val="10"/>
        <rFont val="Arial CE"/>
        <family val="2"/>
      </rPr>
      <t xml:space="preserve"> (związków gmin), powiatów (związków powiatów), samorządów województw, pozyskane z innych źródeł.</t>
    </r>
  </si>
  <si>
    <t>Środki na dofinansowanie własnych inwestycji gmin (związków gmin), powiatów (związków powiatów), samorządów województw, pozyskane z innych źródeł.</t>
  </si>
  <si>
    <t>Gminnego Zakładu Gospodarki Komunalnej i Mieszkaniowej w Chojnowie                   na rok 2006</t>
  </si>
  <si>
    <t>Montaż piezometrów wraz z monitorowaniem składowisk odpadów komunalnych Krzywa, Groble 25.000,-</t>
  </si>
  <si>
    <t>DOCHODY I WYDATKI RACHUNKU DOCHODÓW WŁASNYCH</t>
  </si>
  <si>
    <t>§ 4510</t>
  </si>
  <si>
    <t>§ 4570</t>
  </si>
  <si>
    <t>Opłaty na rzecz budżetu państwa</t>
  </si>
  <si>
    <t>Odsetki od nieterminowych wpłat z tytułu pozostałych podatków i opłat</t>
  </si>
  <si>
    <t>Pozostałe odsetki</t>
  </si>
  <si>
    <t>§ 4580</t>
  </si>
  <si>
    <t xml:space="preserve">Załącznik Nr 11 do Uchwały Rady Gminy w Chojnowie  </t>
  </si>
  <si>
    <t>Wykonanie dokumentacji projektowo - kosztorysowej budowy drogi w miejscowości Krzywa</t>
  </si>
  <si>
    <t>Budowa boiska sportowego we wsi Witków</t>
  </si>
  <si>
    <t>ze środków funduszy strukturalnych i Funduszu Spójności ( art. 184 ust. 1 pkt 6 ustawy o finansach publicznych)</t>
  </si>
  <si>
    <t>(6+7+8)</t>
  </si>
  <si>
    <t>(10+11+12)</t>
  </si>
  <si>
    <t xml:space="preserve">związanych z realizacją programu profilaktyki i rozwiązywania problemów alkoholowych oraz przeciwdziałania narkomanii na 2006 rok.    </t>
  </si>
  <si>
    <r>
      <t xml:space="preserve">WYDATKI </t>
    </r>
    <r>
      <rPr>
        <sz val="10"/>
        <rFont val="Arial"/>
        <family val="0"/>
      </rPr>
      <t xml:space="preserve">  na przeciwdziałanie alkoholizmowi</t>
    </r>
  </si>
  <si>
    <r>
      <t xml:space="preserve">WYDATKI </t>
    </r>
    <r>
      <rPr>
        <sz val="10"/>
        <rFont val="Arial"/>
        <family val="2"/>
      </rPr>
      <t>na przeciwdziałanie narkomanii</t>
    </r>
  </si>
  <si>
    <t>KOORDYNACJA I NADZOROWANIE PROBLEMATYKI NARKOMANII</t>
  </si>
  <si>
    <r>
      <t>WYDATKI</t>
    </r>
    <r>
      <rPr>
        <sz val="12"/>
        <rFont val="Arial"/>
        <family val="2"/>
      </rPr>
      <t xml:space="preserve"> ogółem</t>
    </r>
  </si>
  <si>
    <r>
      <t>DOCHODY</t>
    </r>
    <r>
      <rPr>
        <sz val="12"/>
        <rFont val="Arial"/>
        <family val="0"/>
      </rPr>
      <t xml:space="preserve">  ogółem:</t>
    </r>
  </si>
  <si>
    <r>
      <t>DOCHODY</t>
    </r>
    <r>
      <rPr>
        <sz val="10"/>
        <rFont val="Arial"/>
        <family val="0"/>
      </rPr>
      <t xml:space="preserve">  ogółem:</t>
    </r>
  </si>
  <si>
    <t>Niewykorzystane środki z roku 2005</t>
  </si>
  <si>
    <t>1/ Działalność Gminnej Komisji Rozwiązywania Problemów Alkoholowych</t>
  </si>
  <si>
    <t>Izby Wytrzeźwień w Legnicy-5.000,-, Ośrodek Leczenia Uzależnień "Radzimowice" w Szklarskiej Porębie-1.500,-</t>
  </si>
  <si>
    <t>2/ Pozostałe (programy profilaktyczno -wychowawcze w szkołach, prowadzenie zajęć edukacyjno -warsztatowych itp.)</t>
  </si>
  <si>
    <t>Wykonanie dokumentacji projektowo - kosztorysowej budowy sali gimnastycznej przy Szkole Podstawowej w Krzywej</t>
  </si>
  <si>
    <t>85153</t>
  </si>
  <si>
    <t>Zwalczanie narkomanii</t>
  </si>
  <si>
    <t>92195</t>
  </si>
  <si>
    <t>Dofinansowanie do wypoczynku dla dzieci z uwzględnieniem programu zajęć profilaktycznych w zakresie problemów alkoholowych</t>
  </si>
  <si>
    <t>Plan przychodów na rok 2006</t>
  </si>
  <si>
    <t>z dnia 25 stycznia 2006r.</t>
  </si>
  <si>
    <t xml:space="preserve">Załącznik Nr1
do Uchwały Rady Gminy w Chojnowie
Nr XLIV/261/2006 dnia  25 stycznia 2006r.
</t>
  </si>
  <si>
    <t>Załącznik nr 2 do Uchwały Rady Gminy w Chojnowie                                                                                  nr XLIV/261/2006 z dnia 25 stycznia 2006r.</t>
  </si>
  <si>
    <t>Załącznik nr 3 do Uchwały Rady Gminy w Chojnowie                                                                                      nr XLIV/261/2006  z dnia 25 stycznia 2006r.</t>
  </si>
  <si>
    <t>Nr XLIV/261/2006 dnia  25 stycznia 2006r.</t>
  </si>
  <si>
    <t>Nr XLIV/261/2006 dnia 25 stycznia 2006r.</t>
  </si>
  <si>
    <t>Załącznik Nr 6 do Uchwały Rady Gminy w Chojnowie Nr XLIV/261/2006 z dnia 25 stycznia 2006r.</t>
  </si>
  <si>
    <t>nr XLIV/261/2006 z dnia 25 stycznia 2006r.</t>
  </si>
  <si>
    <t>Załącznik Nr 8 do Uchwały Rady Gminy w Chojnowie                                                                             Nr XLIV/261/2006 z dnia 25 stycznia 2006</t>
  </si>
  <si>
    <t>Załącznik Nr 10 do Uchwały Rady Gminy w Chojnowie                          Nr XLIV/261/2006 z dnia 25 stycznia 2006r.</t>
  </si>
  <si>
    <t>Nr XLIV/261/2006 z dnia 25 stycznia 2006r.</t>
  </si>
  <si>
    <t>Załącznik Nr 13 do Uchwały Rady Gminy w Chojnowie                                       Nr XLIV/261/2006 z dnia 25 stycznia 2006r.</t>
  </si>
  <si>
    <t>85202</t>
  </si>
  <si>
    <t>Załącznik Nr 15 do Uchwały Rady Gminy w Chojnowie                          Nr XLIV/261/2006 z dnia 25 stycznia 2006r.</t>
  </si>
  <si>
    <t>Uchwały Nr XLIV/261/2006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</si>
</sst>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00\ _z_ł_-;\-* #,##0.000\ _z_ł_-;_-* &quot;-&quot;??\ _z_ł_-;_-@_-"/>
    <numFmt numFmtId="169" formatCode="_-* #,##0.0000\ _z_ł_-;\-* #,##0.0000\ _z_ł_-;_-* &quot;-&quot;??\ _z_ł_-;_-@_-"/>
    <numFmt numFmtId="170" formatCode="_-* #,##0.0\ _z_ł_-;\-* #,##0.0\ _z_ł_-;_-* &quot;-&quot;??\ _z_ł_-;_-@_-"/>
    <numFmt numFmtId="171" formatCode="_-* #,##0\ _z_ł_-;\-* #,##0\ _z_ł_-;_-* &quot;-&quot;??\ _z_ł_-;_-@_-"/>
  </numFmts>
  <fonts count="35">
    <font>
      <sz val="10"/>
      <name val="Arial"/>
      <family val="0"/>
    </font>
    <font>
      <sz val="8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b/>
      <sz val="10"/>
      <name val="Times New Roman"/>
      <family val="1"/>
    </font>
    <font>
      <b/>
      <sz val="12"/>
      <name val="Arial CE"/>
      <family val="2"/>
    </font>
    <font>
      <b/>
      <sz val="10"/>
      <name val="Arial"/>
      <family val="2"/>
    </font>
    <font>
      <b/>
      <sz val="8"/>
      <name val="Times New Roman"/>
      <family val="1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8"/>
      <name val="Arial CE"/>
      <family val="2"/>
    </font>
    <font>
      <b/>
      <sz val="11"/>
      <name val="Arial"/>
      <family val="2"/>
    </font>
    <font>
      <sz val="12"/>
      <name val="Arial"/>
      <family val="0"/>
    </font>
    <font>
      <b/>
      <sz val="14"/>
      <name val="Times New Roman"/>
      <family val="1"/>
    </font>
    <font>
      <sz val="7"/>
      <name val="Arial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3"/>
      <name val="Bookman Old Style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Arial CE"/>
      <family val="2"/>
    </font>
    <font>
      <sz val="11"/>
      <color indexed="8"/>
      <name val="Times New Roman"/>
      <family val="1"/>
    </font>
    <font>
      <sz val="12"/>
      <name val="Arial CE"/>
      <family val="2"/>
    </font>
    <font>
      <b/>
      <sz val="2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sz val="10"/>
      <color indexed="8"/>
      <name val="Arial CE"/>
      <family val="2"/>
    </font>
    <font>
      <b/>
      <sz val="11"/>
      <color indexed="8"/>
      <name val="Arial CE"/>
      <family val="2"/>
    </font>
    <font>
      <b/>
      <sz val="20"/>
      <name val="Arial CE"/>
      <family val="2"/>
    </font>
    <font>
      <sz val="11"/>
      <name val="Arial CE"/>
      <family val="2"/>
    </font>
    <font>
      <b/>
      <sz val="16"/>
      <name val="Arial CE"/>
      <family val="2"/>
    </font>
    <font>
      <b/>
      <sz val="8"/>
      <color indexed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2" fillId="0" borderId="0" xfId="0" applyNumberFormat="1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" fontId="2" fillId="0" borderId="3" xfId="0" applyNumberFormat="1" applyFont="1" applyBorder="1" applyAlignment="1">
      <alignment vertical="center"/>
    </xf>
    <xf numFmtId="3" fontId="0" fillId="0" borderId="3" xfId="0" applyNumberForma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vertical="center"/>
    </xf>
    <xf numFmtId="3" fontId="0" fillId="0" borderId="5" xfId="0" applyNumberFormat="1" applyBorder="1" applyAlignment="1">
      <alignment vertical="center"/>
    </xf>
    <xf numFmtId="3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4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6" fillId="0" borderId="0" xfId="0" applyFont="1" applyAlignment="1">
      <alignment wrapText="1"/>
    </xf>
    <xf numFmtId="0" fontId="10" fillId="0" borderId="0" xfId="0" applyFont="1" applyAlignment="1">
      <alignment/>
    </xf>
    <xf numFmtId="49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wrapText="1"/>
    </xf>
    <xf numFmtId="171" fontId="10" fillId="0" borderId="0" xfId="15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1" fontId="9" fillId="0" borderId="10" xfId="15" applyNumberFormat="1" applyFont="1" applyBorder="1" applyAlignment="1">
      <alignment vertical="center"/>
    </xf>
    <xf numFmtId="171" fontId="9" fillId="0" borderId="11" xfId="15" applyNumberFormat="1" applyFont="1" applyBorder="1" applyAlignment="1">
      <alignment vertical="center"/>
    </xf>
    <xf numFmtId="171" fontId="9" fillId="0" borderId="12" xfId="15" applyNumberFormat="1" applyFont="1" applyBorder="1" applyAlignment="1">
      <alignment vertical="center"/>
    </xf>
    <xf numFmtId="171" fontId="9" fillId="0" borderId="13" xfId="15" applyNumberFormat="1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171" fontId="1" fillId="0" borderId="15" xfId="15" applyNumberFormat="1" applyFont="1" applyBorder="1" applyAlignment="1">
      <alignment vertical="center"/>
    </xf>
    <xf numFmtId="171" fontId="1" fillId="0" borderId="1" xfId="15" applyNumberFormat="1" applyFont="1" applyBorder="1" applyAlignment="1">
      <alignment vertical="center"/>
    </xf>
    <xf numFmtId="171" fontId="1" fillId="0" borderId="5" xfId="15" applyNumberFormat="1" applyFont="1" applyBorder="1" applyAlignment="1">
      <alignment vertical="center"/>
    </xf>
    <xf numFmtId="171" fontId="11" fillId="2" borderId="9" xfId="15" applyNumberFormat="1" applyFont="1" applyFill="1" applyBorder="1" applyAlignment="1">
      <alignment horizontal="center" vertical="center"/>
    </xf>
    <xf numFmtId="171" fontId="11" fillId="0" borderId="9" xfId="15" applyNumberFormat="1" applyFont="1" applyBorder="1" applyAlignment="1">
      <alignment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justify" vertical="center" wrapText="1"/>
    </xf>
    <xf numFmtId="171" fontId="1" fillId="0" borderId="1" xfId="15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horizontal="justify" vertical="center" wrapText="1"/>
    </xf>
    <xf numFmtId="171" fontId="1" fillId="0" borderId="5" xfId="15" applyNumberFormat="1" applyFont="1" applyFill="1" applyBorder="1" applyAlignment="1">
      <alignment vertical="center"/>
    </xf>
    <xf numFmtId="0" fontId="13" fillId="0" borderId="0" xfId="0" applyFont="1" applyAlignment="1">
      <alignment/>
    </xf>
    <xf numFmtId="49" fontId="6" fillId="0" borderId="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71" fontId="0" fillId="0" borderId="1" xfId="15" applyNumberFormat="1" applyBorder="1" applyAlignment="1">
      <alignment horizontal="center" vertical="center"/>
    </xf>
    <xf numFmtId="171" fontId="0" fillId="0" borderId="0" xfId="15" applyNumberFormat="1" applyAlignment="1">
      <alignment/>
    </xf>
    <xf numFmtId="171" fontId="6" fillId="0" borderId="1" xfId="15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171" fontId="0" fillId="0" borderId="12" xfId="15" applyNumberForma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71" fontId="0" fillId="0" borderId="5" xfId="15" applyNumberFormat="1" applyBorder="1" applyAlignment="1">
      <alignment horizontal="center" vertical="center"/>
    </xf>
    <xf numFmtId="171" fontId="14" fillId="0" borderId="9" xfId="15" applyNumberFormat="1" applyFont="1" applyBorder="1" applyAlignment="1">
      <alignment horizontal="center" vertical="center"/>
    </xf>
    <xf numFmtId="171" fontId="14" fillId="0" borderId="10" xfId="15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171" fontId="0" fillId="0" borderId="15" xfId="15" applyNumberFormat="1" applyBorder="1" applyAlignment="1">
      <alignment horizontal="center" vertical="center"/>
    </xf>
    <xf numFmtId="171" fontId="0" fillId="0" borderId="11" xfId="15" applyNumberForma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14" fillId="0" borderId="0" xfId="0" applyFont="1" applyAlignment="1">
      <alignment vertical="top"/>
    </xf>
    <xf numFmtId="171" fontId="3" fillId="0" borderId="1" xfId="15" applyNumberFormat="1" applyFont="1" applyBorder="1" applyAlignment="1">
      <alignment horizontal="center" vertical="center"/>
    </xf>
    <xf numFmtId="171" fontId="6" fillId="0" borderId="12" xfId="15" applyNumberFormat="1" applyFont="1" applyBorder="1" applyAlignment="1">
      <alignment horizontal="center" vertical="center"/>
    </xf>
    <xf numFmtId="171" fontId="6" fillId="0" borderId="13" xfId="15" applyNumberFormat="1" applyFont="1" applyBorder="1" applyAlignment="1">
      <alignment horizontal="center" vertical="center"/>
    </xf>
    <xf numFmtId="0" fontId="4" fillId="0" borderId="0" xfId="0" applyFont="1" applyAlignment="1">
      <alignment horizontal="right" indent="15"/>
    </xf>
    <xf numFmtId="0" fontId="4" fillId="0" borderId="0" xfId="0" applyFont="1" applyAlignment="1">
      <alignment horizontal="justify"/>
    </xf>
    <xf numFmtId="0" fontId="15" fillId="0" borderId="14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5" fillId="0" borderId="19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18" fillId="0" borderId="0" xfId="0" applyFont="1" applyAlignment="1">
      <alignment/>
    </xf>
    <xf numFmtId="0" fontId="2" fillId="0" borderId="15" xfId="0" applyFont="1" applyFill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171" fontId="6" fillId="0" borderId="9" xfId="15" applyNumberFormat="1" applyFont="1" applyBorder="1" applyAlignment="1">
      <alignment horizontal="center" vertical="center"/>
    </xf>
    <xf numFmtId="171" fontId="6" fillId="0" borderId="10" xfId="15" applyNumberFormat="1" applyFont="1" applyBorder="1" applyAlignment="1">
      <alignment horizontal="center" vertical="center"/>
    </xf>
    <xf numFmtId="171" fontId="6" fillId="0" borderId="9" xfId="15" applyNumberFormat="1" applyFont="1" applyBorder="1" applyAlignment="1">
      <alignment horizontal="center" vertical="center"/>
    </xf>
    <xf numFmtId="171" fontId="6" fillId="0" borderId="10" xfId="15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9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171" fontId="0" fillId="0" borderId="13" xfId="15" applyNumberFormat="1" applyBorder="1" applyAlignment="1">
      <alignment horizontal="center" vertical="center"/>
    </xf>
    <xf numFmtId="171" fontId="0" fillId="0" borderId="0" xfId="15" applyNumberFormat="1" applyAlignment="1">
      <alignment horizontal="center" vertical="center"/>
    </xf>
    <xf numFmtId="171" fontId="0" fillId="0" borderId="9" xfId="15" applyNumberFormat="1" applyBorder="1" applyAlignment="1">
      <alignment horizontal="center" vertical="center"/>
    </xf>
    <xf numFmtId="171" fontId="0" fillId="0" borderId="10" xfId="15" applyNumberFormat="1" applyBorder="1" applyAlignment="1">
      <alignment horizontal="center" vertical="center"/>
    </xf>
    <xf numFmtId="171" fontId="0" fillId="0" borderId="23" xfId="15" applyNumberFormat="1" applyBorder="1" applyAlignment="1">
      <alignment horizontal="center" vertical="center"/>
    </xf>
    <xf numFmtId="171" fontId="0" fillId="0" borderId="24" xfId="15" applyNumberFormat="1" applyBorder="1" applyAlignment="1">
      <alignment horizontal="center" vertical="center"/>
    </xf>
    <xf numFmtId="171" fontId="0" fillId="0" borderId="21" xfId="15" applyNumberFormat="1" applyBorder="1" applyAlignment="1">
      <alignment horizontal="center" vertical="center"/>
    </xf>
    <xf numFmtId="171" fontId="0" fillId="0" borderId="22" xfId="15" applyNumberFormat="1" applyBorder="1" applyAlignment="1">
      <alignment horizontal="center" vertical="center"/>
    </xf>
    <xf numFmtId="0" fontId="0" fillId="0" borderId="9" xfId="0" applyBorder="1" applyAlignment="1">
      <alignment horizontal="justify" vertical="center" wrapText="1"/>
    </xf>
    <xf numFmtId="0" fontId="0" fillId="0" borderId="23" xfId="0" applyBorder="1" applyAlignment="1">
      <alignment horizontal="justify" vertical="center" wrapText="1"/>
    </xf>
    <xf numFmtId="0" fontId="0" fillId="0" borderId="21" xfId="0" applyBorder="1" applyAlignment="1">
      <alignment horizontal="justify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49" fontId="6" fillId="0" borderId="5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7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 vertical="center" wrapText="1"/>
    </xf>
    <xf numFmtId="0" fontId="0" fillId="0" borderId="25" xfId="0" applyBorder="1" applyAlignment="1">
      <alignment horizontal="center" vertical="center"/>
    </xf>
    <xf numFmtId="171" fontId="11" fillId="0" borderId="1" xfId="15" applyNumberFormat="1" applyFont="1" applyBorder="1" applyAlignment="1">
      <alignment horizontal="center" vertical="center"/>
    </xf>
    <xf numFmtId="171" fontId="12" fillId="0" borderId="1" xfId="15" applyNumberFormat="1" applyFont="1" applyBorder="1" applyAlignment="1">
      <alignment horizontal="center" vertical="center" wrapText="1"/>
    </xf>
    <xf numFmtId="171" fontId="12" fillId="0" borderId="1" xfId="15" applyNumberFormat="1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9" fillId="0" borderId="1" xfId="0" applyFont="1" applyBorder="1" applyAlignment="1">
      <alignment horizontal="left" wrapText="1"/>
    </xf>
    <xf numFmtId="0" fontId="9" fillId="0" borderId="1" xfId="0" applyFont="1" applyBorder="1" applyAlignment="1">
      <alignment vertical="center" wrapText="1"/>
    </xf>
    <xf numFmtId="0" fontId="21" fillId="0" borderId="0" xfId="0" applyFont="1" applyAlignment="1">
      <alignment/>
    </xf>
    <xf numFmtId="0" fontId="21" fillId="0" borderId="0" xfId="0" applyFont="1" applyFill="1" applyBorder="1" applyAlignment="1">
      <alignment/>
    </xf>
    <xf numFmtId="49" fontId="1" fillId="0" borderId="15" xfId="0" applyNumberFormat="1" applyFont="1" applyBorder="1" applyAlignment="1">
      <alignment/>
    </xf>
    <xf numFmtId="171" fontId="11" fillId="0" borderId="0" xfId="0" applyNumberFormat="1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7" fillId="0" borderId="17" xfId="0" applyFont="1" applyBorder="1" applyAlignment="1">
      <alignment horizontal="center" wrapText="1"/>
    </xf>
    <xf numFmtId="0" fontId="17" fillId="0" borderId="12" xfId="0" applyFont="1" applyBorder="1" applyAlignment="1">
      <alignment horizontal="center" wrapText="1"/>
    </xf>
    <xf numFmtId="0" fontId="10" fillId="0" borderId="17" xfId="0" applyFont="1" applyBorder="1" applyAlignment="1">
      <alignment horizontal="center" vertical="center" wrapText="1"/>
    </xf>
    <xf numFmtId="171" fontId="12" fillId="0" borderId="12" xfId="15" applyNumberFormat="1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171" fontId="11" fillId="0" borderId="21" xfId="0" applyNumberFormat="1" applyFont="1" applyBorder="1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horizontal="justify" vertical="center"/>
    </xf>
    <xf numFmtId="0" fontId="0" fillId="0" borderId="1" xfId="0" applyBorder="1" applyAlignment="1">
      <alignment horizontal="justify" vertical="center" wrapText="1"/>
    </xf>
    <xf numFmtId="171" fontId="14" fillId="0" borderId="22" xfId="15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wrapText="1"/>
    </xf>
    <xf numFmtId="171" fontId="0" fillId="0" borderId="12" xfId="15" applyNumberFormat="1" applyBorder="1" applyAlignment="1">
      <alignment/>
    </xf>
    <xf numFmtId="0" fontId="22" fillId="0" borderId="1" xfId="0" applyFont="1" applyBorder="1" applyAlignment="1">
      <alignment horizontal="justify" wrapText="1"/>
    </xf>
    <xf numFmtId="171" fontId="14" fillId="0" borderId="22" xfId="15" applyNumberFormat="1" applyFont="1" applyBorder="1" applyAlignment="1">
      <alignment/>
    </xf>
    <xf numFmtId="0" fontId="3" fillId="0" borderId="15" xfId="0" applyFont="1" applyBorder="1" applyAlignment="1">
      <alignment horizontal="left" wrapText="1"/>
    </xf>
    <xf numFmtId="171" fontId="0" fillId="0" borderId="11" xfId="15" applyNumberFormat="1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 horizontal="justify" vertical="center"/>
    </xf>
    <xf numFmtId="3" fontId="2" fillId="0" borderId="26" xfId="0" applyNumberFormat="1" applyFont="1" applyBorder="1" applyAlignment="1">
      <alignment vertical="center"/>
    </xf>
    <xf numFmtId="3" fontId="0" fillId="0" borderId="26" xfId="0" applyNumberFormat="1" applyBorder="1" applyAlignment="1">
      <alignment vertical="center"/>
    </xf>
    <xf numFmtId="3" fontId="3" fillId="0" borderId="26" xfId="0" applyNumberFormat="1" applyFont="1" applyBorder="1" applyAlignment="1">
      <alignment vertical="center"/>
    </xf>
    <xf numFmtId="3" fontId="0" fillId="0" borderId="27" xfId="0" applyNumberFormat="1" applyBorder="1" applyAlignment="1">
      <alignment vertical="center"/>
    </xf>
    <xf numFmtId="3" fontId="2" fillId="0" borderId="28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0" fillId="0" borderId="2" xfId="0" applyNumberFormat="1" applyBorder="1" applyAlignment="1">
      <alignment vertical="center"/>
    </xf>
    <xf numFmtId="3" fontId="0" fillId="0" borderId="4" xfId="0" applyNumberFormat="1" applyBorder="1" applyAlignment="1">
      <alignment vertical="center"/>
    </xf>
    <xf numFmtId="3" fontId="2" fillId="0" borderId="29" xfId="0" applyNumberFormat="1" applyFont="1" applyBorder="1" applyAlignment="1">
      <alignment vertical="center"/>
    </xf>
    <xf numFmtId="0" fontId="19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justify" vertical="justify"/>
    </xf>
    <xf numFmtId="0" fontId="5" fillId="0" borderId="33" xfId="0" applyFont="1" applyBorder="1" applyAlignment="1">
      <alignment horizontal="left" wrapText="1"/>
    </xf>
    <xf numFmtId="0" fontId="5" fillId="0" borderId="30" xfId="0" applyFont="1" applyBorder="1" applyAlignment="1">
      <alignment horizontal="center"/>
    </xf>
    <xf numFmtId="3" fontId="5" fillId="0" borderId="34" xfId="0" applyNumberFormat="1" applyFont="1" applyBorder="1" applyAlignment="1">
      <alignment horizontal="right"/>
    </xf>
    <xf numFmtId="0" fontId="5" fillId="0" borderId="35" xfId="0" applyFont="1" applyBorder="1" applyAlignment="1">
      <alignment horizontal="right" vertical="center"/>
    </xf>
    <xf numFmtId="49" fontId="0" fillId="0" borderId="25" xfId="0" applyNumberFormat="1" applyBorder="1" applyAlignment="1">
      <alignment wrapText="1"/>
    </xf>
    <xf numFmtId="3" fontId="0" fillId="0" borderId="12" xfId="0" applyNumberFormat="1" applyBorder="1" applyAlignment="1">
      <alignment horizontal="right"/>
    </xf>
    <xf numFmtId="0" fontId="3" fillId="0" borderId="25" xfId="0" applyFont="1" applyBorder="1" applyAlignment="1">
      <alignment horizontal="justify" vertical="center"/>
    </xf>
    <xf numFmtId="0" fontId="24" fillId="0" borderId="36" xfId="0" applyFont="1" applyBorder="1" applyAlignment="1">
      <alignment wrapText="1"/>
    </xf>
    <xf numFmtId="0" fontId="3" fillId="0" borderId="25" xfId="0" applyFont="1" applyBorder="1" applyAlignment="1">
      <alignment horizontal="justify" vertical="center" wrapText="1"/>
    </xf>
    <xf numFmtId="0" fontId="5" fillId="0" borderId="37" xfId="0" applyFont="1" applyBorder="1" applyAlignment="1">
      <alignment horizontal="right" vertical="center"/>
    </xf>
    <xf numFmtId="0" fontId="3" fillId="0" borderId="38" xfId="0" applyFont="1" applyBorder="1" applyAlignment="1">
      <alignment horizontal="justify" vertical="center" wrapText="1"/>
    </xf>
    <xf numFmtId="3" fontId="0" fillId="0" borderId="22" xfId="0" applyNumberFormat="1" applyBorder="1" applyAlignment="1">
      <alignment horizontal="right"/>
    </xf>
    <xf numFmtId="0" fontId="5" fillId="0" borderId="39" xfId="0" applyFont="1" applyBorder="1" applyAlignment="1">
      <alignment vertical="justify"/>
    </xf>
    <xf numFmtId="49" fontId="5" fillId="0" borderId="40" xfId="0" applyNumberFormat="1" applyFont="1" applyBorder="1" applyAlignment="1">
      <alignment horizontal="left" wrapText="1"/>
    </xf>
    <xf numFmtId="3" fontId="5" fillId="0" borderId="11" xfId="0" applyNumberFormat="1" applyFont="1" applyBorder="1" applyAlignment="1">
      <alignment horizontal="right"/>
    </xf>
    <xf numFmtId="49" fontId="0" fillId="0" borderId="38" xfId="0" applyNumberFormat="1" applyBorder="1" applyAlignment="1">
      <alignment wrapText="1"/>
    </xf>
    <xf numFmtId="49" fontId="0" fillId="0" borderId="38" xfId="0" applyNumberFormat="1" applyBorder="1" applyAlignment="1">
      <alignment vertical="center" wrapText="1"/>
    </xf>
    <xf numFmtId="0" fontId="0" fillId="0" borderId="21" xfId="0" applyBorder="1" applyAlignment="1">
      <alignment horizontal="center" wrapText="1"/>
    </xf>
    <xf numFmtId="0" fontId="5" fillId="0" borderId="41" xfId="0" applyFont="1" applyBorder="1" applyAlignment="1">
      <alignment vertical="justify"/>
    </xf>
    <xf numFmtId="49" fontId="5" fillId="0" borderId="42" xfId="0" applyNumberFormat="1" applyFont="1" applyBorder="1" applyAlignment="1">
      <alignment wrapText="1"/>
    </xf>
    <xf numFmtId="0" fontId="0" fillId="0" borderId="9" xfId="0" applyBorder="1" applyAlignment="1">
      <alignment horizontal="center"/>
    </xf>
    <xf numFmtId="3" fontId="5" fillId="0" borderId="10" xfId="0" applyNumberFormat="1" applyFont="1" applyBorder="1" applyAlignment="1">
      <alignment horizontal="right"/>
    </xf>
    <xf numFmtId="49" fontId="5" fillId="0" borderId="37" xfId="0" applyNumberFormat="1" applyFont="1" applyBorder="1" applyAlignment="1">
      <alignment horizontal="right" vertical="center"/>
    </xf>
    <xf numFmtId="49" fontId="5" fillId="0" borderId="42" xfId="0" applyNumberFormat="1" applyFont="1" applyBorder="1" applyAlignment="1">
      <alignment vertical="justify" wrapText="1"/>
    </xf>
    <xf numFmtId="0" fontId="8" fillId="0" borderId="42" xfId="0" applyFont="1" applyBorder="1" applyAlignment="1">
      <alignment vertical="justify" wrapText="1"/>
    </xf>
    <xf numFmtId="0" fontId="5" fillId="0" borderId="42" xfId="0" applyFont="1" applyBorder="1" applyAlignment="1">
      <alignment vertical="justify" wrapText="1"/>
    </xf>
    <xf numFmtId="3" fontId="5" fillId="0" borderId="43" xfId="0" applyNumberFormat="1" applyFont="1" applyBorder="1" applyAlignment="1">
      <alignment horizontal="right"/>
    </xf>
    <xf numFmtId="0" fontId="5" fillId="0" borderId="21" xfId="0" applyFont="1" applyBorder="1" applyAlignment="1">
      <alignment horizontal="justify" vertical="center" wrapText="1"/>
    </xf>
    <xf numFmtId="3" fontId="5" fillId="0" borderId="44" xfId="0" applyNumberFormat="1" applyFont="1" applyBorder="1" applyAlignment="1">
      <alignment horizontal="right"/>
    </xf>
    <xf numFmtId="49" fontId="5" fillId="0" borderId="0" xfId="0" applyNumberFormat="1" applyFont="1" applyAlignment="1">
      <alignment horizontal="right" wrapText="1"/>
    </xf>
    <xf numFmtId="49" fontId="5" fillId="0" borderId="45" xfId="0" applyNumberFormat="1" applyFont="1" applyBorder="1" applyAlignment="1">
      <alignment horizontal="center" wrapText="1"/>
    </xf>
    <xf numFmtId="3" fontId="5" fillId="0" borderId="45" xfId="0" applyNumberFormat="1" applyFont="1" applyBorder="1" applyAlignment="1">
      <alignment horizontal="right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2" fillId="0" borderId="1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8" fillId="0" borderId="18" xfId="0" applyNumberFormat="1" applyFont="1" applyBorder="1" applyAlignment="1">
      <alignment horizontal="center" vertical="center" wrapText="1"/>
    </xf>
    <xf numFmtId="3" fontId="28" fillId="0" borderId="13" xfId="0" applyNumberFormat="1" applyFont="1" applyBorder="1" applyAlignment="1">
      <alignment vertical="center" wrapText="1"/>
    </xf>
    <xf numFmtId="49" fontId="27" fillId="0" borderId="14" xfId="0" applyNumberFormat="1" applyFont="1" applyBorder="1" applyAlignment="1">
      <alignment horizontal="center" vertical="center" wrapText="1"/>
    </xf>
    <xf numFmtId="49" fontId="27" fillId="0" borderId="9" xfId="0" applyNumberFormat="1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justify" vertical="center" wrapText="1"/>
    </xf>
    <xf numFmtId="3" fontId="27" fillId="0" borderId="10" xfId="0" applyNumberFormat="1" applyFont="1" applyBorder="1" applyAlignment="1">
      <alignment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0" fontId="3" fillId="0" borderId="30" xfId="0" applyFont="1" applyBorder="1" applyAlignment="1">
      <alignment horizontal="justify" vertical="center" wrapText="1"/>
    </xf>
    <xf numFmtId="3" fontId="27" fillId="0" borderId="34" xfId="0" applyNumberFormat="1" applyFont="1" applyBorder="1" applyAlignment="1">
      <alignment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3" fontId="27" fillId="0" borderId="12" xfId="0" applyNumberFormat="1" applyFont="1" applyBorder="1" applyAlignment="1">
      <alignment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2" fillId="0" borderId="46" xfId="0" applyNumberFormat="1" applyFont="1" applyBorder="1" applyAlignment="1">
      <alignment horizontal="center" vertical="center" wrapText="1"/>
    </xf>
    <xf numFmtId="0" fontId="3" fillId="0" borderId="46" xfId="0" applyFont="1" applyBorder="1" applyAlignment="1">
      <alignment horizontal="justify" vertical="center" wrapText="1"/>
    </xf>
    <xf numFmtId="3" fontId="27" fillId="0" borderId="11" xfId="0" applyNumberFormat="1" applyFont="1" applyBorder="1" applyAlignment="1">
      <alignment vertical="center" wrapText="1"/>
    </xf>
    <xf numFmtId="0" fontId="27" fillId="0" borderId="9" xfId="0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49" fontId="28" fillId="0" borderId="14" xfId="0" applyNumberFormat="1" applyFont="1" applyBorder="1" applyAlignment="1">
      <alignment horizontal="center" vertical="center" wrapText="1"/>
    </xf>
    <xf numFmtId="3" fontId="28" fillId="0" borderId="10" xfId="0" applyNumberFormat="1" applyFont="1" applyBorder="1" applyAlignment="1">
      <alignment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justify" vertical="center" wrapText="1"/>
    </xf>
    <xf numFmtId="3" fontId="27" fillId="0" borderId="22" xfId="0" applyNumberFormat="1" applyFont="1" applyBorder="1" applyAlignment="1">
      <alignment vertical="center" wrapText="1"/>
    </xf>
    <xf numFmtId="49" fontId="28" fillId="0" borderId="47" xfId="0" applyNumberFormat="1" applyFont="1" applyBorder="1" applyAlignment="1">
      <alignment horizontal="center" vertical="center" wrapText="1"/>
    </xf>
    <xf numFmtId="3" fontId="28" fillId="0" borderId="24" xfId="0" applyNumberFormat="1" applyFont="1" applyBorder="1" applyAlignment="1">
      <alignment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justify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justify" vertical="center" wrapText="1"/>
    </xf>
    <xf numFmtId="3" fontId="27" fillId="0" borderId="13" xfId="0" applyNumberFormat="1" applyFont="1" applyBorder="1" applyAlignment="1">
      <alignment vertical="center" wrapText="1"/>
    </xf>
    <xf numFmtId="0" fontId="3" fillId="0" borderId="21" xfId="0" applyFont="1" applyBorder="1" applyAlignment="1">
      <alignment horizontal="justify" vertical="center"/>
    </xf>
    <xf numFmtId="0" fontId="3" fillId="0" borderId="9" xfId="0" applyFont="1" applyBorder="1" applyAlignment="1">
      <alignment horizontal="justify" vertical="center" wrapText="1"/>
    </xf>
    <xf numFmtId="49" fontId="27" fillId="0" borderId="16" xfId="0" applyNumberFormat="1" applyFont="1" applyBorder="1" applyAlignment="1">
      <alignment horizontal="center" vertical="center" wrapText="1"/>
    </xf>
    <xf numFmtId="49" fontId="27" fillId="0" borderId="15" xfId="0" applyNumberFormat="1" applyFont="1" applyBorder="1" applyAlignment="1">
      <alignment horizontal="center" vertical="center" wrapText="1"/>
    </xf>
    <xf numFmtId="0" fontId="27" fillId="0" borderId="15" xfId="0" applyFont="1" applyBorder="1" applyAlignment="1">
      <alignment horizontal="justify" vertical="center" wrapText="1"/>
    </xf>
    <xf numFmtId="49" fontId="3" fillId="0" borderId="48" xfId="0" applyNumberFormat="1" applyFont="1" applyBorder="1" applyAlignment="1">
      <alignment horizontal="center" vertical="center" wrapText="1"/>
    </xf>
    <xf numFmtId="49" fontId="3" fillId="0" borderId="49" xfId="0" applyNumberFormat="1" applyFont="1" applyBorder="1" applyAlignment="1">
      <alignment horizontal="center" vertical="center" wrapText="1"/>
    </xf>
    <xf numFmtId="49" fontId="2" fillId="0" borderId="49" xfId="0" applyNumberFormat="1" applyFont="1" applyBorder="1" applyAlignment="1">
      <alignment horizontal="center" vertical="center" wrapText="1"/>
    </xf>
    <xf numFmtId="0" fontId="3" fillId="0" borderId="49" xfId="0" applyFont="1" applyBorder="1" applyAlignment="1">
      <alignment horizontal="justify" vertical="center" wrapText="1"/>
    </xf>
    <xf numFmtId="3" fontId="27" fillId="0" borderId="50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/>
    </xf>
    <xf numFmtId="0" fontId="29" fillId="0" borderId="21" xfId="0" applyFont="1" applyBorder="1" applyAlignment="1">
      <alignment horizontal="justify" vertical="center" wrapText="1"/>
    </xf>
    <xf numFmtId="0" fontId="29" fillId="0" borderId="1" xfId="0" applyFont="1" applyBorder="1" applyAlignment="1">
      <alignment horizontal="justify" vertical="center" wrapText="1"/>
    </xf>
    <xf numFmtId="0" fontId="27" fillId="0" borderId="14" xfId="0" applyFont="1" applyBorder="1" applyAlignment="1">
      <alignment vertical="center" wrapText="1"/>
    </xf>
    <xf numFmtId="3" fontId="30" fillId="0" borderId="10" xfId="0" applyNumberFormat="1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3" fontId="30" fillId="0" borderId="11" xfId="0" applyNumberFormat="1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3" fontId="30" fillId="0" borderId="12" xfId="0" applyNumberFormat="1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3" fontId="30" fillId="0" borderId="13" xfId="0" applyNumberFormat="1" applyFont="1" applyBorder="1" applyAlignment="1">
      <alignment vertical="center" wrapText="1"/>
    </xf>
    <xf numFmtId="0" fontId="30" fillId="0" borderId="9" xfId="0" applyFont="1" applyBorder="1" applyAlignment="1">
      <alignment horizontal="justify" vertical="center" wrapText="1"/>
    </xf>
    <xf numFmtId="0" fontId="3" fillId="0" borderId="14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29" fillId="0" borderId="46" xfId="0" applyFont="1" applyBorder="1" applyAlignment="1">
      <alignment horizontal="justify" vertical="center" wrapText="1"/>
    </xf>
    <xf numFmtId="0" fontId="3" fillId="0" borderId="19" xfId="0" applyFont="1" applyBorder="1" applyAlignment="1">
      <alignment vertical="center" wrapText="1"/>
    </xf>
    <xf numFmtId="0" fontId="3" fillId="0" borderId="30" xfId="0" applyFont="1" applyBorder="1" applyAlignment="1">
      <alignment horizontal="center" vertical="center" wrapText="1"/>
    </xf>
    <xf numFmtId="3" fontId="30" fillId="0" borderId="34" xfId="0" applyNumberFormat="1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horizontal="center" vertical="center" wrapText="1"/>
    </xf>
    <xf numFmtId="3" fontId="30" fillId="0" borderId="22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justify" vertical="center"/>
    </xf>
    <xf numFmtId="0" fontId="27" fillId="0" borderId="1" xfId="0" applyFont="1" applyBorder="1" applyAlignment="1">
      <alignment horizontal="justify" vertical="center" wrapText="1"/>
    </xf>
    <xf numFmtId="49" fontId="3" fillId="0" borderId="51" xfId="0" applyNumberFormat="1" applyFont="1" applyBorder="1" applyAlignment="1">
      <alignment horizontal="center" vertical="center" wrapText="1"/>
    </xf>
    <xf numFmtId="49" fontId="3" fillId="0" borderId="46" xfId="0" applyNumberFormat="1" applyFont="1" applyBorder="1" applyAlignment="1">
      <alignment horizontal="center" vertical="center" wrapText="1"/>
    </xf>
    <xf numFmtId="3" fontId="27" fillId="0" borderId="52" xfId="0" applyNumberFormat="1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9" fillId="0" borderId="19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53" xfId="0" applyFont="1" applyBorder="1" applyAlignment="1">
      <alignment vertical="center" wrapText="1"/>
    </xf>
    <xf numFmtId="3" fontId="5" fillId="0" borderId="1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30" xfId="0" applyFont="1" applyBorder="1" applyAlignment="1">
      <alignment vertical="center" wrapText="1"/>
    </xf>
    <xf numFmtId="0" fontId="3" fillId="0" borderId="54" xfId="0" applyFont="1" applyBorder="1" applyAlignment="1">
      <alignment horizontal="justify" vertical="center" wrapText="1"/>
    </xf>
    <xf numFmtId="0" fontId="3" fillId="0" borderId="55" xfId="0" applyFont="1" applyBorder="1" applyAlignment="1">
      <alignment horizontal="justify" vertical="center" wrapText="1"/>
    </xf>
    <xf numFmtId="0" fontId="27" fillId="0" borderId="53" xfId="0" applyFont="1" applyBorder="1" applyAlignment="1">
      <alignment horizontal="justify" vertical="center" wrapText="1"/>
    </xf>
    <xf numFmtId="0" fontId="3" fillId="0" borderId="56" xfId="0" applyFont="1" applyBorder="1" applyAlignment="1">
      <alignment horizontal="justify" vertical="center" wrapText="1"/>
    </xf>
    <xf numFmtId="0" fontId="25" fillId="0" borderId="0" xfId="0" applyFont="1" applyBorder="1" applyAlignment="1">
      <alignment vertical="center" wrapText="1"/>
    </xf>
    <xf numFmtId="49" fontId="32" fillId="0" borderId="14" xfId="0" applyNumberFormat="1" applyFont="1" applyBorder="1" applyAlignment="1">
      <alignment horizontal="center" vertical="center" wrapText="1"/>
    </xf>
    <xf numFmtId="3" fontId="5" fillId="0" borderId="24" xfId="0" applyNumberFormat="1" applyFont="1" applyBorder="1" applyAlignment="1">
      <alignment vertical="center" wrapText="1"/>
    </xf>
    <xf numFmtId="49" fontId="3" fillId="0" borderId="47" xfId="0" applyNumberFormat="1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3" fillId="0" borderId="49" xfId="0" applyFont="1" applyBorder="1" applyAlignment="1">
      <alignment vertical="center" wrapText="1"/>
    </xf>
    <xf numFmtId="3" fontId="27" fillId="0" borderId="24" xfId="0" applyNumberFormat="1" applyFont="1" applyBorder="1" applyAlignment="1">
      <alignment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49" fontId="32" fillId="0" borderId="0" xfId="0" applyNumberFormat="1" applyFont="1" applyBorder="1" applyAlignment="1">
      <alignment horizontal="center" vertical="center" wrapText="1"/>
    </xf>
    <xf numFmtId="49" fontId="27" fillId="0" borderId="0" xfId="0" applyNumberFormat="1" applyFont="1" applyBorder="1" applyAlignment="1">
      <alignment horizontal="center" vertical="center" wrapText="1"/>
    </xf>
    <xf numFmtId="0" fontId="32" fillId="0" borderId="0" xfId="0" applyFont="1" applyBorder="1" applyAlignment="1">
      <alignment horizontal="justify" vertical="center" wrapText="1"/>
    </xf>
    <xf numFmtId="3" fontId="5" fillId="0" borderId="0" xfId="0" applyNumberFormat="1" applyFont="1" applyBorder="1" applyAlignment="1">
      <alignment vertical="center" wrapText="1"/>
    </xf>
    <xf numFmtId="3" fontId="28" fillId="0" borderId="24" xfId="0" applyNumberFormat="1" applyFont="1" applyBorder="1" applyAlignment="1">
      <alignment horizontal="right" vertical="center" wrapText="1"/>
    </xf>
    <xf numFmtId="49" fontId="27" fillId="0" borderId="41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27" fillId="0" borderId="34" xfId="0" applyNumberFormat="1" applyFont="1" applyBorder="1" applyAlignment="1">
      <alignment horizontal="right" vertical="center" wrapText="1"/>
    </xf>
    <xf numFmtId="0" fontId="3" fillId="0" borderId="46" xfId="0" applyFont="1" applyBorder="1" applyAlignment="1">
      <alignment horizontal="left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0" fontId="27" fillId="0" borderId="9" xfId="0" applyFont="1" applyBorder="1" applyAlignment="1">
      <alignment vertical="center" wrapText="1"/>
    </xf>
    <xf numFmtId="4" fontId="27" fillId="0" borderId="9" xfId="0" applyNumberFormat="1" applyFont="1" applyBorder="1" applyAlignment="1">
      <alignment vertical="center" wrapText="1"/>
    </xf>
    <xf numFmtId="49" fontId="32" fillId="0" borderId="51" xfId="0" applyNumberFormat="1" applyFont="1" applyBorder="1" applyAlignment="1">
      <alignment horizontal="center" vertical="center" wrapText="1"/>
    </xf>
    <xf numFmtId="49" fontId="32" fillId="0" borderId="46" xfId="0" applyNumberFormat="1" applyFont="1" applyBorder="1" applyAlignment="1">
      <alignment horizontal="center" vertical="center" wrapText="1"/>
    </xf>
    <xf numFmtId="49" fontId="32" fillId="0" borderId="16" xfId="0" applyNumberFormat="1" applyFont="1" applyBorder="1" applyAlignment="1">
      <alignment horizontal="center" vertical="center" wrapText="1"/>
    </xf>
    <xf numFmtId="49" fontId="32" fillId="0" borderId="15" xfId="0" applyNumberFormat="1" applyFont="1" applyBorder="1" applyAlignment="1">
      <alignment horizontal="center" vertical="center" wrapText="1"/>
    </xf>
    <xf numFmtId="49" fontId="32" fillId="0" borderId="18" xfId="0" applyNumberFormat="1" applyFont="1" applyBorder="1" applyAlignment="1">
      <alignment horizontal="center" vertical="center" wrapText="1"/>
    </xf>
    <xf numFmtId="49" fontId="32" fillId="0" borderId="5" xfId="0" applyNumberFormat="1" applyFont="1" applyBorder="1" applyAlignment="1">
      <alignment horizontal="center" vertical="center" wrapText="1"/>
    </xf>
    <xf numFmtId="49" fontId="32" fillId="0" borderId="17" xfId="0" applyNumberFormat="1" applyFont="1" applyBorder="1" applyAlignment="1">
      <alignment horizontal="center" vertical="center" wrapText="1"/>
    </xf>
    <xf numFmtId="49" fontId="32" fillId="0" borderId="1" xfId="0" applyNumberFormat="1" applyFont="1" applyBorder="1" applyAlignment="1">
      <alignment horizontal="center" vertical="center" wrapText="1"/>
    </xf>
    <xf numFmtId="0" fontId="3" fillId="0" borderId="49" xfId="0" applyFont="1" applyBorder="1" applyAlignment="1">
      <alignment horizontal="left" vertical="center" wrapText="1"/>
    </xf>
    <xf numFmtId="0" fontId="30" fillId="0" borderId="9" xfId="0" applyFont="1" applyBorder="1" applyAlignment="1">
      <alignment vertical="center" wrapText="1"/>
    </xf>
    <xf numFmtId="0" fontId="3" fillId="0" borderId="53" xfId="0" applyFont="1" applyBorder="1" applyAlignment="1">
      <alignment vertical="center" wrapText="1"/>
    </xf>
    <xf numFmtId="3" fontId="5" fillId="0" borderId="53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49" fontId="27" fillId="0" borderId="47" xfId="0" applyNumberFormat="1" applyFont="1" applyBorder="1" applyAlignment="1">
      <alignment horizontal="center" vertical="center" wrapText="1"/>
    </xf>
    <xf numFmtId="49" fontId="27" fillId="0" borderId="9" xfId="0" applyNumberFormat="1" applyFont="1" applyBorder="1" applyAlignment="1">
      <alignment horizontal="center" vertical="center"/>
    </xf>
    <xf numFmtId="49" fontId="2" fillId="0" borderId="46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justify" vertical="center"/>
    </xf>
    <xf numFmtId="49" fontId="2" fillId="0" borderId="5" xfId="0" applyNumberFormat="1" applyFont="1" applyBorder="1" applyAlignment="1">
      <alignment horizontal="center" vertical="center"/>
    </xf>
    <xf numFmtId="0" fontId="3" fillId="0" borderId="46" xfId="0" applyFont="1" applyBorder="1" applyAlignment="1">
      <alignment vertical="center" wrapText="1"/>
    </xf>
    <xf numFmtId="3" fontId="33" fillId="0" borderId="24" xfId="0" applyNumberFormat="1" applyFont="1" applyBorder="1" applyAlignment="1">
      <alignment vertical="center" wrapText="1"/>
    </xf>
    <xf numFmtId="0" fontId="3" fillId="0" borderId="46" xfId="0" applyFont="1" applyBorder="1" applyAlignment="1">
      <alignment horizontal="justify" vertical="center"/>
    </xf>
    <xf numFmtId="49" fontId="27" fillId="0" borderId="53" xfId="0" applyNumberFormat="1" applyFont="1" applyBorder="1" applyAlignment="1">
      <alignment horizontal="center" vertical="center" wrapText="1"/>
    </xf>
    <xf numFmtId="0" fontId="32" fillId="0" borderId="53" xfId="0" applyFont="1" applyBorder="1" applyAlignment="1">
      <alignment horizontal="justify" vertical="center" wrapText="1"/>
    </xf>
    <xf numFmtId="3" fontId="5" fillId="0" borderId="53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vertical="center" wrapText="1"/>
    </xf>
    <xf numFmtId="3" fontId="27" fillId="0" borderId="22" xfId="0" applyNumberFormat="1" applyFont="1" applyFill="1" applyBorder="1" applyAlignment="1">
      <alignment vertical="center" wrapText="1"/>
    </xf>
    <xf numFmtId="0" fontId="28" fillId="0" borderId="0" xfId="0" applyFont="1" applyAlignment="1">
      <alignment wrapText="1"/>
    </xf>
    <xf numFmtId="0" fontId="28" fillId="0" borderId="0" xfId="0" applyFont="1" applyAlignment="1">
      <alignment/>
    </xf>
    <xf numFmtId="0" fontId="28" fillId="0" borderId="31" xfId="0" applyFont="1" applyBorder="1" applyAlignment="1">
      <alignment horizontal="center" wrapText="1"/>
    </xf>
    <xf numFmtId="171" fontId="8" fillId="0" borderId="22" xfId="15" applyNumberFormat="1" applyFont="1" applyBorder="1" applyAlignment="1">
      <alignment horizontal="center" vertical="center"/>
    </xf>
    <xf numFmtId="171" fontId="8" fillId="0" borderId="22" xfId="15" applyNumberFormat="1" applyFont="1" applyBorder="1" applyAlignment="1">
      <alignment/>
    </xf>
    <xf numFmtId="171" fontId="12" fillId="0" borderId="15" xfId="15" applyNumberFormat="1" applyFont="1" applyBorder="1" applyAlignment="1">
      <alignment horizontal="center"/>
    </xf>
    <xf numFmtId="171" fontId="12" fillId="0" borderId="11" xfId="15" applyNumberFormat="1" applyFont="1" applyBorder="1" applyAlignment="1">
      <alignment horizontal="center"/>
    </xf>
    <xf numFmtId="171" fontId="11" fillId="0" borderId="22" xfId="0" applyNumberFormat="1" applyFont="1" applyBorder="1" applyAlignment="1">
      <alignment horizontal="center" vertical="center"/>
    </xf>
    <xf numFmtId="43" fontId="0" fillId="0" borderId="0" xfId="15" applyFill="1" applyBorder="1" applyAlignment="1">
      <alignment/>
    </xf>
    <xf numFmtId="43" fontId="11" fillId="0" borderId="57" xfId="15" applyNumberFormat="1" applyFont="1" applyFill="1" applyBorder="1" applyAlignment="1">
      <alignment vertical="center"/>
    </xf>
    <xf numFmtId="0" fontId="3" fillId="0" borderId="31" xfId="0" applyFont="1" applyBorder="1" applyAlignment="1">
      <alignment vertical="center" wrapText="1"/>
    </xf>
    <xf numFmtId="3" fontId="27" fillId="0" borderId="31" xfId="0" applyNumberFormat="1" applyFont="1" applyFill="1" applyBorder="1" applyAlignment="1">
      <alignment vertical="center" wrapText="1"/>
    </xf>
    <xf numFmtId="0" fontId="0" fillId="0" borderId="51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18" xfId="0" applyBorder="1" applyAlignment="1">
      <alignment horizontal="center"/>
    </xf>
    <xf numFmtId="3" fontId="0" fillId="0" borderId="13" xfId="0" applyNumberFormat="1" applyBorder="1" applyAlignment="1">
      <alignment horizontal="right" vertical="center"/>
    </xf>
    <xf numFmtId="0" fontId="2" fillId="0" borderId="30" xfId="0" applyFont="1" applyBorder="1" applyAlignment="1">
      <alignment horizontal="justify" vertical="center" wrapText="1"/>
    </xf>
    <xf numFmtId="171" fontId="0" fillId="0" borderId="30" xfId="15" applyNumberFormat="1" applyFont="1" applyBorder="1" applyAlignment="1">
      <alignment horizontal="center" vertical="center"/>
    </xf>
    <xf numFmtId="171" fontId="0" fillId="0" borderId="34" xfId="15" applyNumberFormat="1" applyFont="1" applyBorder="1" applyAlignment="1">
      <alignment horizontal="center" vertical="center"/>
    </xf>
    <xf numFmtId="3" fontId="0" fillId="0" borderId="52" xfId="0" applyNumberFormat="1" applyBorder="1" applyAlignment="1">
      <alignment horizontal="right" vertical="center"/>
    </xf>
    <xf numFmtId="49" fontId="6" fillId="0" borderId="58" xfId="15" applyNumberFormat="1" applyFont="1" applyFill="1" applyBorder="1" applyAlignment="1">
      <alignment horizontal="center" vertical="center"/>
    </xf>
    <xf numFmtId="43" fontId="1" fillId="0" borderId="57" xfId="15" applyNumberFormat="1" applyFont="1" applyFill="1" applyBorder="1" applyAlignment="1">
      <alignment vertical="center"/>
    </xf>
    <xf numFmtId="0" fontId="6" fillId="0" borderId="1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6" fillId="0" borderId="46" xfId="0" applyFont="1" applyBorder="1" applyAlignment="1">
      <alignment horizontal="left" wrapText="1"/>
    </xf>
    <xf numFmtId="3" fontId="8" fillId="0" borderId="10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horizontal="right" vertical="center"/>
    </xf>
    <xf numFmtId="3" fontId="6" fillId="0" borderId="34" xfId="0" applyNumberFormat="1" applyFont="1" applyBorder="1" applyAlignment="1">
      <alignment horizontal="right" vertical="center"/>
    </xf>
    <xf numFmtId="0" fontId="6" fillId="0" borderId="30" xfId="0" applyFont="1" applyBorder="1" applyAlignment="1">
      <alignment horizontal="center" wrapText="1"/>
    </xf>
    <xf numFmtId="0" fontId="6" fillId="0" borderId="3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6" fillId="0" borderId="12" xfId="0" applyNumberFormat="1" applyFont="1" applyBorder="1" applyAlignment="1">
      <alignment horizontal="right" vertical="center"/>
    </xf>
    <xf numFmtId="0" fontId="0" fillId="0" borderId="46" xfId="0" applyBorder="1" applyAlignment="1">
      <alignment horizontal="justify" vertical="center" wrapText="1"/>
    </xf>
    <xf numFmtId="0" fontId="6" fillId="0" borderId="30" xfId="0" applyFont="1" applyBorder="1" applyAlignment="1">
      <alignment horizontal="justify" vertical="center" wrapText="1"/>
    </xf>
    <xf numFmtId="0" fontId="6" fillId="0" borderId="46" xfId="0" applyFont="1" applyBorder="1" applyAlignment="1">
      <alignment horizontal="justify" vertical="center" wrapText="1"/>
    </xf>
    <xf numFmtId="0" fontId="0" fillId="0" borderId="36" xfId="0" applyBorder="1" applyAlignment="1">
      <alignment horizontal="justify" vertical="center" wrapText="1"/>
    </xf>
    <xf numFmtId="0" fontId="0" fillId="0" borderId="46" xfId="0" applyFont="1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  <xf numFmtId="0" fontId="2" fillId="0" borderId="59" xfId="0" applyFont="1" applyBorder="1" applyAlignment="1">
      <alignment horizontal="justify" vertical="center" wrapText="1"/>
    </xf>
    <xf numFmtId="0" fontId="0" fillId="0" borderId="49" xfId="0" applyBorder="1" applyAlignment="1">
      <alignment horizontal="justify" vertical="center" wrapText="1"/>
    </xf>
    <xf numFmtId="0" fontId="8" fillId="0" borderId="41" xfId="0" applyFont="1" applyBorder="1" applyAlignment="1">
      <alignment horizontal="center" wrapText="1"/>
    </xf>
    <xf numFmtId="0" fontId="8" fillId="0" borderId="53" xfId="0" applyFont="1" applyBorder="1" applyAlignment="1">
      <alignment horizontal="center" wrapText="1"/>
    </xf>
    <xf numFmtId="0" fontId="8" fillId="0" borderId="42" xfId="0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0" fillId="0" borderId="6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61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2" fillId="0" borderId="2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3" fontId="2" fillId="0" borderId="0" xfId="0" applyNumberFormat="1" applyFont="1" applyAlignment="1">
      <alignment horizontal="left"/>
    </xf>
    <xf numFmtId="0" fontId="6" fillId="0" borderId="60" xfId="0" applyFont="1" applyBorder="1" applyAlignment="1">
      <alignment horizontal="center"/>
    </xf>
    <xf numFmtId="0" fontId="6" fillId="0" borderId="63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28" fillId="0" borderId="56" xfId="0" applyFont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center" wrapText="1"/>
    </xf>
    <xf numFmtId="0" fontId="28" fillId="0" borderId="64" xfId="0" applyFont="1" applyBorder="1" applyAlignment="1">
      <alignment horizontal="center" vertical="center" wrapText="1"/>
    </xf>
    <xf numFmtId="0" fontId="28" fillId="0" borderId="65" xfId="0" applyFont="1" applyBorder="1" applyAlignment="1">
      <alignment horizontal="center" vertical="center" wrapText="1"/>
    </xf>
    <xf numFmtId="0" fontId="28" fillId="0" borderId="6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3" fillId="0" borderId="30" xfId="0" applyFont="1" applyBorder="1" applyAlignment="1">
      <alignment horizontal="justify" vertical="center" wrapText="1"/>
    </xf>
    <xf numFmtId="0" fontId="23" fillId="0" borderId="1" xfId="0" applyFont="1" applyBorder="1" applyAlignment="1">
      <alignment horizontal="justify" vertical="center" wrapText="1"/>
    </xf>
    <xf numFmtId="0" fontId="19" fillId="0" borderId="0" xfId="0" applyFont="1" applyBorder="1" applyAlignment="1">
      <alignment horizontal="right" wrapText="1"/>
    </xf>
    <xf numFmtId="0" fontId="19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43" fontId="6" fillId="0" borderId="58" xfId="15" applyFont="1" applyFill="1" applyBorder="1" applyAlignment="1">
      <alignment horizontal="center" vertical="center"/>
    </xf>
    <xf numFmtId="43" fontId="6" fillId="0" borderId="67" xfId="15" applyFont="1" applyFill="1" applyBorder="1" applyAlignment="1">
      <alignment horizontal="center" vertical="center"/>
    </xf>
    <xf numFmtId="43" fontId="34" fillId="0" borderId="67" xfId="15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28" fillId="0" borderId="68" xfId="0" applyFont="1" applyBorder="1" applyAlignment="1">
      <alignment horizontal="center" vertical="center" wrapText="1"/>
    </xf>
    <xf numFmtId="0" fontId="28" fillId="0" borderId="59" xfId="0" applyFont="1" applyBorder="1" applyAlignment="1">
      <alignment horizontal="center" vertical="center" wrapText="1"/>
    </xf>
    <xf numFmtId="0" fontId="28" fillId="0" borderId="69" xfId="0" applyFont="1" applyBorder="1" applyAlignment="1">
      <alignment horizontal="center" vertical="center" wrapText="1"/>
    </xf>
    <xf numFmtId="0" fontId="28" fillId="0" borderId="53" xfId="0" applyFont="1" applyBorder="1" applyAlignment="1">
      <alignment horizontal="center" vertical="center" wrapText="1"/>
    </xf>
    <xf numFmtId="0" fontId="28" fillId="0" borderId="42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31" fillId="0" borderId="31" xfId="0" applyFont="1" applyBorder="1" applyAlignment="1">
      <alignment horizontal="center" vertical="center" wrapText="1"/>
    </xf>
    <xf numFmtId="0" fontId="28" fillId="0" borderId="70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0" fillId="0" borderId="51" xfId="0" applyBorder="1" applyAlignment="1">
      <alignment horizontal="center"/>
    </xf>
    <xf numFmtId="0" fontId="0" fillId="0" borderId="46" xfId="0" applyBorder="1" applyAlignment="1">
      <alignment horizontal="center"/>
    </xf>
    <xf numFmtId="3" fontId="0" fillId="0" borderId="52" xfId="0" applyNumberForma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3" fontId="0" fillId="0" borderId="13" xfId="0" applyNumberFormat="1" applyBorder="1" applyAlignment="1">
      <alignment horizontal="right" vertical="center"/>
    </xf>
    <xf numFmtId="3" fontId="0" fillId="0" borderId="50" xfId="0" applyNumberFormat="1" applyBorder="1" applyAlignment="1">
      <alignment horizontal="right" vertical="center"/>
    </xf>
    <xf numFmtId="3" fontId="0" fillId="0" borderId="11" xfId="0" applyNumberForma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49" fontId="9" fillId="0" borderId="14" xfId="0" applyNumberFormat="1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171" fontId="1" fillId="0" borderId="1" xfId="15" applyNumberFormat="1" applyFont="1" applyBorder="1" applyAlignment="1">
      <alignment vertical="center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43" fontId="8" fillId="0" borderId="9" xfId="15" applyFont="1" applyBorder="1" applyAlignment="1">
      <alignment horizontal="center" vertical="center"/>
    </xf>
    <xf numFmtId="43" fontId="8" fillId="0" borderId="10" xfId="15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43" fontId="15" fillId="0" borderId="15" xfId="15" applyFont="1" applyBorder="1" applyAlignment="1">
      <alignment horizontal="center" vertical="center"/>
    </xf>
    <xf numFmtId="43" fontId="15" fillId="0" borderId="11" xfId="15" applyFont="1" applyBorder="1" applyAlignment="1">
      <alignment horizontal="center" vertical="center"/>
    </xf>
    <xf numFmtId="43" fontId="15" fillId="0" borderId="5" xfId="15" applyFont="1" applyBorder="1" applyAlignment="1">
      <alignment horizontal="center" vertical="center"/>
    </xf>
    <xf numFmtId="43" fontId="15" fillId="0" borderId="13" xfId="15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4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15" fillId="0" borderId="1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43" fontId="15" fillId="0" borderId="1" xfId="15" applyFont="1" applyBorder="1" applyAlignment="1">
      <alignment horizontal="center" vertical="center"/>
    </xf>
    <xf numFmtId="43" fontId="15" fillId="0" borderId="12" xfId="15" applyFont="1" applyBorder="1" applyAlignment="1">
      <alignment horizontal="center" vertical="center"/>
    </xf>
    <xf numFmtId="43" fontId="15" fillId="0" borderId="21" xfId="15" applyFont="1" applyBorder="1" applyAlignment="1">
      <alignment horizontal="center" vertical="center"/>
    </xf>
    <xf numFmtId="43" fontId="15" fillId="0" borderId="22" xfId="15" applyFont="1" applyBorder="1" applyAlignment="1">
      <alignment horizontal="center" vertical="center"/>
    </xf>
    <xf numFmtId="0" fontId="15" fillId="0" borderId="30" xfId="0" applyFont="1" applyBorder="1" applyAlignment="1">
      <alignment vertical="center" wrapText="1"/>
    </xf>
    <xf numFmtId="43" fontId="15" fillId="0" borderId="30" xfId="15" applyFont="1" applyBorder="1" applyAlignment="1">
      <alignment horizontal="center" vertical="center"/>
    </xf>
    <xf numFmtId="43" fontId="15" fillId="0" borderId="34" xfId="15" applyFont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wrapText="1"/>
    </xf>
    <xf numFmtId="0" fontId="28" fillId="0" borderId="0" xfId="0" applyFont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15" xfId="0" applyFont="1" applyBorder="1" applyAlignment="1">
      <alignment horizontal="justify" vertical="center" wrapText="1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1" fontId="17" fillId="0" borderId="5" xfId="0" applyNumberFormat="1" applyFont="1" applyBorder="1" applyAlignment="1">
      <alignment horizontal="center" vertical="center"/>
    </xf>
    <xf numFmtId="171" fontId="17" fillId="0" borderId="15" xfId="0" applyNumberFormat="1" applyFont="1" applyBorder="1" applyAlignment="1">
      <alignment horizontal="center" vertical="center"/>
    </xf>
    <xf numFmtId="171" fontId="17" fillId="0" borderId="5" xfId="15" applyNumberFormat="1" applyFont="1" applyBorder="1" applyAlignment="1">
      <alignment horizontal="center" vertical="center"/>
    </xf>
    <xf numFmtId="171" fontId="17" fillId="0" borderId="15" xfId="15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171" fontId="17" fillId="0" borderId="13" xfId="15" applyNumberFormat="1" applyFont="1" applyBorder="1" applyAlignment="1">
      <alignment horizontal="center" vertical="center"/>
    </xf>
    <xf numFmtId="171" fontId="17" fillId="0" borderId="11" xfId="15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 wrapText="1"/>
    </xf>
    <xf numFmtId="0" fontId="0" fillId="0" borderId="7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6" fillId="0" borderId="17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justify" wrapText="1"/>
    </xf>
    <xf numFmtId="0" fontId="6" fillId="0" borderId="0" xfId="0" applyFont="1" applyAlignment="1">
      <alignment vertical="justify"/>
    </xf>
    <xf numFmtId="0" fontId="0" fillId="0" borderId="0" xfId="0" applyAlignment="1">
      <alignment/>
    </xf>
    <xf numFmtId="0" fontId="0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11</xdr:row>
      <xdr:rowOff>0</xdr:rowOff>
    </xdr:from>
    <xdr:to>
      <xdr:col>8</xdr:col>
      <xdr:colOff>0</xdr:colOff>
      <xdr:row>11</xdr:row>
      <xdr:rowOff>0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9448800" y="2486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Wniosek do ZOSP
 na 50 000 zł
 i do WFOŚiGW 
na 65 000 zł</a:t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0</xdr:colOff>
      <xdr:row>11</xdr:row>
      <xdr:rowOff>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9448800" y="2486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Wniosek do ZPORR na 3 703 564 zł
Budzet Państwa 
165 272 zł</a:t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0</xdr:colOff>
      <xdr:row>11</xdr:row>
      <xdr:rowOff>0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9448800" y="2486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Wniosek do ZPORR 
na 75 000 zł
Budzet Państwa 
10 000 zł
EFRWP na 100 000 zł</a:t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0</xdr:colOff>
      <xdr:row>11</xdr:row>
      <xdr:rowOff>0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9448800" y="2486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Wniosek do ZPORR na 1 875 000 zł Budżet Państwa
 250 000 zł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je%20dokumenty\budzet\BUD&#379;ET%202006\PROWIZORIUM%202006\zalaczniki_do_budzetu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oje%20dokumenty\prowizorium2005\ZA&#321;2-2005DOCHOD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</sheetNames>
    <sheetDataSet>
      <sheetData sheetId="0">
        <row r="18">
          <cell r="C18" t="str">
            <v>ADMINISTRACJA PUBLICZNA</v>
          </cell>
        </row>
        <row r="19">
          <cell r="C19" t="str">
            <v>URZĘDY NACZELNYCH ORGANÓW WŁADZY PAŃSTWOWEJ, KONTROLI I OCHRONY PRAWA ORAZ SĄDOWNICTWA</v>
          </cell>
        </row>
        <row r="20">
          <cell r="C20" t="str">
            <v>OBRONA NARODOWA</v>
          </cell>
        </row>
        <row r="21">
          <cell r="C21" t="str">
            <v>BEZPIECZEŃSTWO PUBLICZNE I OCHRONA PRZECIWPOŻAROWA</v>
          </cell>
        </row>
        <row r="27">
          <cell r="C27" t="str">
            <v>POMOC SPOŁECZNA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1">
        <row r="62">
          <cell r="E62">
            <v>110000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A2" sqref="A2:D2"/>
    </sheetView>
  </sheetViews>
  <sheetFormatPr defaultColWidth="9.140625" defaultRowHeight="12.75"/>
  <cols>
    <col min="1" max="1" width="4.8515625" style="2" customWidth="1"/>
    <col min="2" max="2" width="54.140625" style="42" customWidth="1"/>
    <col min="3" max="3" width="11.421875" style="0" customWidth="1"/>
    <col min="4" max="4" width="12.57421875" style="22" customWidth="1"/>
  </cols>
  <sheetData>
    <row r="1" spans="2:4" ht="57" customHeight="1">
      <c r="B1" s="481" t="s">
        <v>580</v>
      </c>
      <c r="C1" s="482"/>
      <c r="D1" s="482"/>
    </row>
    <row r="2" spans="1:6" ht="27.75" customHeight="1">
      <c r="A2" s="483" t="s">
        <v>242</v>
      </c>
      <c r="B2" s="483"/>
      <c r="C2" s="483"/>
      <c r="D2" s="483"/>
      <c r="E2" s="42"/>
      <c r="F2" s="42"/>
    </row>
    <row r="3" spans="1:6" ht="7.5" customHeight="1" thickBot="1">
      <c r="A3" s="215"/>
      <c r="B3" s="216"/>
      <c r="C3" s="216"/>
      <c r="D3" s="216"/>
      <c r="E3" s="42"/>
      <c r="F3" s="42"/>
    </row>
    <row r="4" spans="1:4" ht="16.5" thickTop="1">
      <c r="A4" s="217" t="s">
        <v>110</v>
      </c>
      <c r="B4" s="218" t="s">
        <v>243</v>
      </c>
      <c r="C4" s="219" t="s">
        <v>6</v>
      </c>
      <c r="D4" s="220">
        <f>SUM(D5:D19)</f>
        <v>4426887</v>
      </c>
    </row>
    <row r="5" spans="1:4" ht="15.75">
      <c r="A5" s="221" t="s">
        <v>244</v>
      </c>
      <c r="B5" s="222" t="s">
        <v>245</v>
      </c>
      <c r="C5" s="43" t="s">
        <v>246</v>
      </c>
      <c r="D5" s="223">
        <v>3145906</v>
      </c>
    </row>
    <row r="6" spans="1:4" ht="15.75">
      <c r="A6" s="221" t="s">
        <v>244</v>
      </c>
      <c r="B6" s="222" t="s">
        <v>247</v>
      </c>
      <c r="C6" s="43" t="s">
        <v>248</v>
      </c>
      <c r="D6" s="223">
        <v>920000</v>
      </c>
    </row>
    <row r="7" spans="1:4" ht="15.75">
      <c r="A7" s="221" t="s">
        <v>244</v>
      </c>
      <c r="B7" s="222" t="s">
        <v>249</v>
      </c>
      <c r="C7" s="43" t="s">
        <v>250</v>
      </c>
      <c r="D7" s="223">
        <v>70671</v>
      </c>
    </row>
    <row r="8" spans="1:4" ht="15.75">
      <c r="A8" s="221" t="s">
        <v>244</v>
      </c>
      <c r="B8" s="222" t="s">
        <v>251</v>
      </c>
      <c r="C8" s="43" t="s">
        <v>252</v>
      </c>
      <c r="D8" s="223">
        <v>63000</v>
      </c>
    </row>
    <row r="9" spans="1:4" ht="25.5">
      <c r="A9" s="221" t="s">
        <v>244</v>
      </c>
      <c r="B9" s="222" t="s">
        <v>253</v>
      </c>
      <c r="C9" s="43" t="s">
        <v>254</v>
      </c>
      <c r="D9" s="223">
        <v>2000</v>
      </c>
    </row>
    <row r="10" spans="1:4" ht="15.75">
      <c r="A10" s="221" t="s">
        <v>244</v>
      </c>
      <c r="B10" s="222" t="s">
        <v>255</v>
      </c>
      <c r="C10" s="43" t="s">
        <v>256</v>
      </c>
      <c r="D10" s="223">
        <v>2400</v>
      </c>
    </row>
    <row r="11" spans="1:4" ht="15.75">
      <c r="A11" s="221" t="s">
        <v>244</v>
      </c>
      <c r="B11" s="222" t="s">
        <v>257</v>
      </c>
      <c r="C11" s="43" t="s">
        <v>258</v>
      </c>
      <c r="D11" s="223">
        <v>3210</v>
      </c>
    </row>
    <row r="12" spans="1:4" ht="15.75">
      <c r="A12" s="221" t="s">
        <v>244</v>
      </c>
      <c r="B12" s="222" t="s">
        <v>259</v>
      </c>
      <c r="C12" s="43" t="s">
        <v>260</v>
      </c>
      <c r="D12" s="223">
        <v>20000</v>
      </c>
    </row>
    <row r="13" spans="1:4" ht="15.75">
      <c r="A13" s="221" t="s">
        <v>244</v>
      </c>
      <c r="B13" s="224" t="s">
        <v>261</v>
      </c>
      <c r="C13" s="43" t="s">
        <v>262</v>
      </c>
      <c r="D13" s="223">
        <v>300</v>
      </c>
    </row>
    <row r="14" spans="1:4" ht="17.25" customHeight="1">
      <c r="A14" s="221" t="s">
        <v>244</v>
      </c>
      <c r="B14" s="225" t="s">
        <v>263</v>
      </c>
      <c r="C14" s="43" t="s">
        <v>264</v>
      </c>
      <c r="D14" s="223">
        <v>7000</v>
      </c>
    </row>
    <row r="15" spans="1:4" ht="15.75">
      <c r="A15" s="221" t="s">
        <v>244</v>
      </c>
      <c r="B15" s="222" t="s">
        <v>265</v>
      </c>
      <c r="C15" s="43" t="s">
        <v>266</v>
      </c>
      <c r="D15" s="223">
        <v>1100</v>
      </c>
    </row>
    <row r="16" spans="1:4" ht="15.75">
      <c r="A16" s="221" t="s">
        <v>244</v>
      </c>
      <c r="B16" s="222" t="s">
        <v>267</v>
      </c>
      <c r="C16" s="43" t="s">
        <v>268</v>
      </c>
      <c r="D16" s="223">
        <v>48000</v>
      </c>
    </row>
    <row r="17" spans="1:4" ht="15.75">
      <c r="A17" s="221" t="s">
        <v>244</v>
      </c>
      <c r="B17" s="222" t="s">
        <v>269</v>
      </c>
      <c r="C17" s="43" t="s">
        <v>270</v>
      </c>
      <c r="D17" s="223">
        <v>140000</v>
      </c>
    </row>
    <row r="18" spans="1:4" ht="15.75">
      <c r="A18" s="221" t="s">
        <v>244</v>
      </c>
      <c r="B18" s="226" t="s">
        <v>271</v>
      </c>
      <c r="C18" s="43" t="s">
        <v>272</v>
      </c>
      <c r="D18" s="223">
        <v>3000</v>
      </c>
    </row>
    <row r="19" spans="1:4" ht="16.5" thickBot="1">
      <c r="A19" s="227" t="s">
        <v>244</v>
      </c>
      <c r="B19" s="228" t="s">
        <v>273</v>
      </c>
      <c r="C19" s="190" t="s">
        <v>274</v>
      </c>
      <c r="D19" s="229">
        <v>300</v>
      </c>
    </row>
    <row r="20" spans="1:4" ht="32.25" thickTop="1">
      <c r="A20" s="230" t="s">
        <v>111</v>
      </c>
      <c r="B20" s="231" t="s">
        <v>275</v>
      </c>
      <c r="C20" s="193"/>
      <c r="D20" s="232">
        <f>SUM(D21:D22)</f>
        <v>1610541</v>
      </c>
    </row>
    <row r="21" spans="1:4" ht="15.75">
      <c r="A21" s="221" t="s">
        <v>244</v>
      </c>
      <c r="B21" s="222" t="s">
        <v>276</v>
      </c>
      <c r="C21" s="43" t="s">
        <v>277</v>
      </c>
      <c r="D21" s="223">
        <v>1600541</v>
      </c>
    </row>
    <row r="22" spans="1:4" ht="16.5" thickBot="1">
      <c r="A22" s="227" t="s">
        <v>244</v>
      </c>
      <c r="B22" s="233" t="s">
        <v>278</v>
      </c>
      <c r="C22" s="190" t="s">
        <v>279</v>
      </c>
      <c r="D22" s="229">
        <v>10000</v>
      </c>
    </row>
    <row r="23" spans="1:4" ht="16.5" thickTop="1">
      <c r="A23" s="230" t="s">
        <v>120</v>
      </c>
      <c r="B23" s="231" t="s">
        <v>280</v>
      </c>
      <c r="C23" s="193"/>
      <c r="D23" s="232">
        <f>SUM(D24)</f>
        <v>389000</v>
      </c>
    </row>
    <row r="24" spans="1:4" ht="28.5" customHeight="1" thickBot="1">
      <c r="A24" s="227" t="s">
        <v>244</v>
      </c>
      <c r="B24" s="234" t="s">
        <v>281</v>
      </c>
      <c r="C24" s="235" t="s">
        <v>282</v>
      </c>
      <c r="D24" s="229">
        <v>389000</v>
      </c>
    </row>
    <row r="25" spans="1:4" ht="33" thickBot="1" thickTop="1">
      <c r="A25" s="236" t="s">
        <v>121</v>
      </c>
      <c r="B25" s="237" t="s">
        <v>283</v>
      </c>
      <c r="C25" s="238" t="s">
        <v>284</v>
      </c>
      <c r="D25" s="239">
        <f>'[2]Arkusz2'!$E$62</f>
        <v>110000</v>
      </c>
    </row>
    <row r="26" spans="1:4" ht="16.5" thickTop="1">
      <c r="A26" s="230" t="s">
        <v>122</v>
      </c>
      <c r="B26" s="231" t="s">
        <v>285</v>
      </c>
      <c r="C26" s="193"/>
      <c r="D26" s="232">
        <f>SUM(D27)</f>
        <v>371600</v>
      </c>
    </row>
    <row r="27" spans="1:4" ht="29.25" customHeight="1" thickBot="1">
      <c r="A27" s="240" t="s">
        <v>244</v>
      </c>
      <c r="B27" s="234" t="s">
        <v>286</v>
      </c>
      <c r="C27" s="235" t="s">
        <v>287</v>
      </c>
      <c r="D27" s="229">
        <v>371600</v>
      </c>
    </row>
    <row r="28" spans="1:4" ht="17.25" thickBot="1" thickTop="1">
      <c r="A28" s="236" t="s">
        <v>124</v>
      </c>
      <c r="B28" s="237" t="s">
        <v>288</v>
      </c>
      <c r="C28" s="238" t="s">
        <v>289</v>
      </c>
      <c r="D28" s="239">
        <v>4441327</v>
      </c>
    </row>
    <row r="29" spans="1:4" ht="41.25" customHeight="1" thickBot="1" thickTop="1">
      <c r="A29" s="236" t="s">
        <v>125</v>
      </c>
      <c r="B29" s="241" t="s">
        <v>290</v>
      </c>
      <c r="C29" s="238" t="s">
        <v>291</v>
      </c>
      <c r="D29" s="239">
        <v>2903321</v>
      </c>
    </row>
    <row r="30" spans="1:4" ht="33.75" customHeight="1" thickBot="1" thickTop="1">
      <c r="A30" s="236" t="s">
        <v>126</v>
      </c>
      <c r="B30" s="242" t="s">
        <v>292</v>
      </c>
      <c r="C30" s="238" t="s">
        <v>293</v>
      </c>
      <c r="D30" s="239">
        <v>607000</v>
      </c>
    </row>
    <row r="31" spans="1:4" ht="54.75" customHeight="1" thickBot="1" thickTop="1">
      <c r="A31" s="236" t="s">
        <v>294</v>
      </c>
      <c r="B31" s="241" t="s">
        <v>295</v>
      </c>
      <c r="C31" s="238" t="s">
        <v>296</v>
      </c>
      <c r="D31" s="239">
        <v>97500</v>
      </c>
    </row>
    <row r="32" spans="1:4" ht="45" customHeight="1" thickBot="1" thickTop="1">
      <c r="A32" s="236" t="s">
        <v>297</v>
      </c>
      <c r="B32" s="243" t="s">
        <v>545</v>
      </c>
      <c r="C32" s="238" t="s">
        <v>298</v>
      </c>
      <c r="D32" s="244">
        <v>2361574</v>
      </c>
    </row>
    <row r="33" spans="1:4" ht="46.5" customHeight="1" thickBot="1" thickTop="1">
      <c r="A33" s="236" t="s">
        <v>299</v>
      </c>
      <c r="B33" s="243" t="s">
        <v>545</v>
      </c>
      <c r="C33" s="238" t="s">
        <v>300</v>
      </c>
      <c r="D33" s="239">
        <v>329713</v>
      </c>
    </row>
    <row r="34" spans="1:4" ht="46.5" customHeight="1" thickBot="1" thickTop="1">
      <c r="A34" s="236" t="s">
        <v>301</v>
      </c>
      <c r="B34" s="245" t="s">
        <v>302</v>
      </c>
      <c r="C34" s="238" t="s">
        <v>303</v>
      </c>
      <c r="D34" s="246">
        <v>9000</v>
      </c>
    </row>
    <row r="35" spans="2:4" ht="17.25" thickBot="1" thickTop="1">
      <c r="B35" s="247"/>
      <c r="C35" s="248" t="s">
        <v>76</v>
      </c>
      <c r="D35" s="249">
        <f>D4+D20+D23+D25+D26+D28+D29+D30+D31+D32+D33+D34</f>
        <v>17657463</v>
      </c>
    </row>
    <row r="36" ht="13.5" thickTop="1"/>
  </sheetData>
  <mergeCells count="2">
    <mergeCell ref="B1:D1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28"/>
  <sheetViews>
    <sheetView workbookViewId="0" topLeftCell="A1">
      <selection activeCell="C3" sqref="C3"/>
    </sheetView>
  </sheetViews>
  <sheetFormatPr defaultColWidth="9.140625" defaultRowHeight="12.75"/>
  <cols>
    <col min="1" max="1" width="6.00390625" style="0" customWidth="1"/>
    <col min="3" max="3" width="4.421875" style="0" customWidth="1"/>
    <col min="4" max="4" width="42.8515625" style="0" customWidth="1"/>
    <col min="5" max="6" width="12.28125" style="0" customWidth="1"/>
  </cols>
  <sheetData>
    <row r="2" spans="3:6" ht="32.25" customHeight="1">
      <c r="C2" s="518" t="s">
        <v>588</v>
      </c>
      <c r="D2" s="518"/>
      <c r="E2" s="518"/>
      <c r="F2" s="50"/>
    </row>
    <row r="3" ht="12.75">
      <c r="E3" s="83"/>
    </row>
    <row r="4" ht="12.75">
      <c r="E4" s="83"/>
    </row>
    <row r="5" ht="12.75">
      <c r="D5" s="22"/>
    </row>
    <row r="6" spans="1:5" ht="12.75">
      <c r="A6" s="563" t="s">
        <v>83</v>
      </c>
      <c r="B6" s="563"/>
      <c r="C6" s="563"/>
      <c r="D6" s="563"/>
      <c r="E6" s="563"/>
    </row>
    <row r="7" spans="1:5" ht="12.75">
      <c r="A7" s="563" t="s">
        <v>84</v>
      </c>
      <c r="B7" s="563"/>
      <c r="C7" s="563"/>
      <c r="D7" s="563"/>
      <c r="E7" s="563"/>
    </row>
    <row r="8" ht="12.75">
      <c r="D8" s="22"/>
    </row>
    <row r="9" spans="4:6" ht="13.5" thickBot="1">
      <c r="D9" s="22"/>
      <c r="F9" s="22" t="s">
        <v>2</v>
      </c>
    </row>
    <row r="10" spans="1:6" ht="24.75" customHeight="1" thickBot="1" thickTop="1">
      <c r="A10" s="108" t="s">
        <v>90</v>
      </c>
      <c r="B10" s="106" t="s">
        <v>91</v>
      </c>
      <c r="C10" s="106" t="s">
        <v>6</v>
      </c>
      <c r="D10" s="106" t="s">
        <v>85</v>
      </c>
      <c r="E10" s="106" t="s">
        <v>86</v>
      </c>
      <c r="F10" s="107" t="s">
        <v>89</v>
      </c>
    </row>
    <row r="11" spans="1:6" ht="24.75" customHeight="1" thickTop="1">
      <c r="A11" s="101"/>
      <c r="B11" s="102"/>
      <c r="C11" s="102"/>
      <c r="D11" s="103" t="s">
        <v>92</v>
      </c>
      <c r="E11" s="104">
        <v>695</v>
      </c>
      <c r="F11" s="105"/>
    </row>
    <row r="12" spans="1:6" ht="24.75" customHeight="1">
      <c r="A12" s="92"/>
      <c r="B12" s="3"/>
      <c r="C12" s="3"/>
      <c r="D12" s="45" t="s">
        <v>86</v>
      </c>
      <c r="E12" s="89">
        <f>SUM(E13)</f>
        <v>84305</v>
      </c>
      <c r="F12" s="93"/>
    </row>
    <row r="13" spans="1:6" ht="24.75" customHeight="1">
      <c r="A13" s="94">
        <v>900</v>
      </c>
      <c r="B13" s="84"/>
      <c r="C13" s="84"/>
      <c r="D13" s="45" t="s">
        <v>93</v>
      </c>
      <c r="E13" s="87">
        <f>SUM(E14)</f>
        <v>84305</v>
      </c>
      <c r="F13" s="93"/>
    </row>
    <row r="14" spans="1:6" ht="24.75" customHeight="1">
      <c r="A14" s="95" t="s">
        <v>94</v>
      </c>
      <c r="B14" s="19" t="s">
        <v>95</v>
      </c>
      <c r="C14" s="19"/>
      <c r="D14" s="91" t="s">
        <v>97</v>
      </c>
      <c r="E14" s="87">
        <f>SUM(E15)</f>
        <v>84305</v>
      </c>
      <c r="F14" s="93"/>
    </row>
    <row r="15" spans="1:6" ht="24.75" customHeight="1">
      <c r="A15" s="95" t="s">
        <v>94</v>
      </c>
      <c r="B15" s="19" t="s">
        <v>95</v>
      </c>
      <c r="C15" s="19" t="s">
        <v>96</v>
      </c>
      <c r="D15" s="90" t="s">
        <v>98</v>
      </c>
      <c r="E15" s="111">
        <v>84305</v>
      </c>
      <c r="F15" s="93"/>
    </row>
    <row r="16" spans="1:6" ht="24.75" customHeight="1">
      <c r="A16" s="95"/>
      <c r="B16" s="19"/>
      <c r="C16" s="19"/>
      <c r="D16" s="45" t="s">
        <v>76</v>
      </c>
      <c r="E16" s="89">
        <f>E12+E11</f>
        <v>85000</v>
      </c>
      <c r="F16" s="93"/>
    </row>
    <row r="17" spans="1:6" ht="24.75" customHeight="1">
      <c r="A17" s="95"/>
      <c r="B17" s="19"/>
      <c r="C17" s="19"/>
      <c r="D17" s="45" t="s">
        <v>88</v>
      </c>
      <c r="E17" s="87"/>
      <c r="F17" s="112">
        <f>F18</f>
        <v>85000</v>
      </c>
    </row>
    <row r="18" spans="1:6" ht="24.75" customHeight="1">
      <c r="A18" s="94">
        <v>900</v>
      </c>
      <c r="B18" s="84"/>
      <c r="C18" s="84"/>
      <c r="D18" s="45" t="s">
        <v>93</v>
      </c>
      <c r="E18" s="87"/>
      <c r="F18" s="93">
        <f>F19</f>
        <v>85000</v>
      </c>
    </row>
    <row r="19" spans="1:6" ht="24.75" customHeight="1">
      <c r="A19" s="95" t="s">
        <v>94</v>
      </c>
      <c r="B19" s="19" t="s">
        <v>95</v>
      </c>
      <c r="C19" s="19"/>
      <c r="D19" s="91" t="s">
        <v>97</v>
      </c>
      <c r="E19" s="87"/>
      <c r="F19" s="93">
        <f>F20</f>
        <v>85000</v>
      </c>
    </row>
    <row r="20" spans="1:6" ht="24.75" customHeight="1">
      <c r="A20" s="95" t="s">
        <v>94</v>
      </c>
      <c r="B20" s="19" t="s">
        <v>95</v>
      </c>
      <c r="C20" s="19" t="s">
        <v>99</v>
      </c>
      <c r="D20" s="3" t="s">
        <v>100</v>
      </c>
      <c r="E20" s="87"/>
      <c r="F20" s="93">
        <v>85000</v>
      </c>
    </row>
    <row r="21" spans="1:6" ht="24.75" customHeight="1" thickBot="1">
      <c r="A21" s="96"/>
      <c r="B21" s="34"/>
      <c r="C21" s="34"/>
      <c r="D21" s="97" t="s">
        <v>76</v>
      </c>
      <c r="E21" s="98"/>
      <c r="F21" s="113">
        <f>F17</f>
        <v>85000</v>
      </c>
    </row>
    <row r="22" spans="1:6" ht="24.75" customHeight="1" thickBot="1" thickTop="1">
      <c r="A22" s="544" t="s">
        <v>101</v>
      </c>
      <c r="B22" s="545"/>
      <c r="C22" s="545"/>
      <c r="D22" s="545"/>
      <c r="E22" s="99">
        <f>E16</f>
        <v>85000</v>
      </c>
      <c r="F22" s="100">
        <f>F21</f>
        <v>85000</v>
      </c>
    </row>
    <row r="23" spans="1:6" ht="13.5" thickTop="1">
      <c r="A23" s="85"/>
      <c r="B23" s="85"/>
      <c r="C23" s="85"/>
      <c r="E23" s="88"/>
      <c r="F23" s="88"/>
    </row>
    <row r="24" spans="1:6" ht="12.75">
      <c r="A24" s="86"/>
      <c r="B24" s="86"/>
      <c r="C24" s="86"/>
      <c r="E24" s="88"/>
      <c r="F24" s="88"/>
    </row>
    <row r="25" spans="1:6" ht="12.75">
      <c r="A25" s="109" t="s">
        <v>102</v>
      </c>
      <c r="C25" s="560" t="s">
        <v>87</v>
      </c>
      <c r="D25" s="560"/>
      <c r="E25" s="560"/>
      <c r="F25" s="560"/>
    </row>
    <row r="26" spans="1:6" ht="12.75">
      <c r="A26" s="109" t="s">
        <v>7</v>
      </c>
      <c r="C26" s="561" t="s">
        <v>103</v>
      </c>
      <c r="D26" s="561"/>
      <c r="E26" s="561"/>
      <c r="F26" s="561"/>
    </row>
    <row r="27" spans="3:4" ht="15">
      <c r="C27" s="110" t="s">
        <v>77</v>
      </c>
      <c r="D27" t="s">
        <v>104</v>
      </c>
    </row>
    <row r="28" spans="3:6" ht="25.5" customHeight="1">
      <c r="C28" s="110" t="s">
        <v>77</v>
      </c>
      <c r="D28" s="562" t="s">
        <v>548</v>
      </c>
      <c r="E28" s="562"/>
      <c r="F28" s="562"/>
    </row>
  </sheetData>
  <mergeCells count="7">
    <mergeCell ref="C25:F25"/>
    <mergeCell ref="C26:F26"/>
    <mergeCell ref="D28:F28"/>
    <mergeCell ref="C2:E2"/>
    <mergeCell ref="A6:E6"/>
    <mergeCell ref="A7:E7"/>
    <mergeCell ref="A22:D22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&amp;CBUDŻET GMINY CHOJNÓW NA ROK 2006 - PLAN PRZYCHODÓW I WYDATKÓW GFOŚ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F31"/>
  <sheetViews>
    <sheetView zoomScale="75" zoomScaleNormal="75" workbookViewId="0" topLeftCell="A2">
      <selection activeCell="B4" sqref="B4"/>
    </sheetView>
  </sheetViews>
  <sheetFormatPr defaultColWidth="9.140625" defaultRowHeight="12.75"/>
  <cols>
    <col min="1" max="1" width="8.8515625" style="0" customWidth="1"/>
    <col min="2" max="2" width="58.57421875" style="0" customWidth="1"/>
    <col min="3" max="3" width="18.421875" style="0" customWidth="1"/>
    <col min="4" max="4" width="42.8515625" style="0" customWidth="1"/>
    <col min="5" max="6" width="12.28125" style="0" customWidth="1"/>
  </cols>
  <sheetData>
    <row r="2" spans="2:6" ht="47.25" customHeight="1">
      <c r="B2" s="518" t="s">
        <v>556</v>
      </c>
      <c r="C2" s="518"/>
      <c r="D2" s="50"/>
      <c r="E2" s="50"/>
      <c r="F2" s="50"/>
    </row>
    <row r="3" spans="2:5" ht="12.75">
      <c r="B3" s="465" t="s">
        <v>589</v>
      </c>
      <c r="C3" s="465"/>
      <c r="E3" s="83"/>
    </row>
    <row r="4" ht="12.75">
      <c r="E4" s="83"/>
    </row>
    <row r="5" ht="12.75">
      <c r="D5" s="22"/>
    </row>
    <row r="6" spans="1:5" ht="18">
      <c r="A6" s="567" t="s">
        <v>543</v>
      </c>
      <c r="B6" s="567"/>
      <c r="C6" s="567"/>
      <c r="D6" s="411"/>
      <c r="E6" s="411"/>
    </row>
    <row r="7" spans="1:5" ht="39.75" customHeight="1">
      <c r="A7" s="566" t="s">
        <v>544</v>
      </c>
      <c r="B7" s="566"/>
      <c r="C7" s="566"/>
      <c r="D7" s="410"/>
      <c r="E7" s="410"/>
    </row>
    <row r="8" spans="1:5" ht="39.75" customHeight="1" thickBot="1">
      <c r="A8" s="412"/>
      <c r="B8" s="412"/>
      <c r="C8" s="412"/>
      <c r="D8" s="410"/>
      <c r="E8" s="410"/>
    </row>
    <row r="9" spans="1:3" ht="19.5" customHeight="1" thickBot="1" thickTop="1">
      <c r="A9" s="568" t="s">
        <v>578</v>
      </c>
      <c r="B9" s="569"/>
      <c r="C9" s="570"/>
    </row>
    <row r="10" spans="1:3" ht="19.5" customHeight="1" thickTop="1">
      <c r="A10" s="151" t="s">
        <v>200</v>
      </c>
      <c r="B10" s="194" t="s">
        <v>234</v>
      </c>
      <c r="C10" s="93">
        <v>443700</v>
      </c>
    </row>
    <row r="11" spans="1:3" ht="19.5" customHeight="1" thickBot="1">
      <c r="A11" s="564" t="s">
        <v>76</v>
      </c>
      <c r="B11" s="565"/>
      <c r="C11" s="413">
        <f>SUM(C10:C10)</f>
        <v>443700</v>
      </c>
    </row>
    <row r="12" spans="1:3" ht="19.5" customHeight="1" thickBot="1" thickTop="1">
      <c r="A12" s="86"/>
      <c r="B12" s="192"/>
      <c r="C12" s="88"/>
    </row>
    <row r="13" spans="1:3" ht="19.5" customHeight="1" thickBot="1" thickTop="1">
      <c r="A13" s="571" t="s">
        <v>201</v>
      </c>
      <c r="B13" s="572"/>
      <c r="C13" s="573"/>
    </row>
    <row r="14" spans="1:3" ht="19.5" customHeight="1" thickTop="1">
      <c r="A14" s="152" t="s">
        <v>202</v>
      </c>
      <c r="B14" s="201" t="s">
        <v>442</v>
      </c>
      <c r="C14" s="202">
        <v>7000</v>
      </c>
    </row>
    <row r="15" spans="1:3" ht="19.5" customHeight="1">
      <c r="A15" s="151" t="s">
        <v>203</v>
      </c>
      <c r="B15" s="197" t="s">
        <v>219</v>
      </c>
      <c r="C15" s="198">
        <v>165000</v>
      </c>
    </row>
    <row r="16" spans="1:3" ht="19.5" customHeight="1">
      <c r="A16" s="151" t="s">
        <v>204</v>
      </c>
      <c r="B16" s="197" t="s">
        <v>220</v>
      </c>
      <c r="C16" s="198">
        <v>14000</v>
      </c>
    </row>
    <row r="17" spans="1:3" ht="19.5" customHeight="1">
      <c r="A17" s="151" t="s">
        <v>205</v>
      </c>
      <c r="B17" s="197" t="s">
        <v>221</v>
      </c>
      <c r="C17" s="198">
        <v>32600</v>
      </c>
    </row>
    <row r="18" spans="1:3" ht="19.5" customHeight="1">
      <c r="A18" s="151" t="s">
        <v>206</v>
      </c>
      <c r="B18" s="197" t="s">
        <v>222</v>
      </c>
      <c r="C18" s="198">
        <v>4400</v>
      </c>
    </row>
    <row r="19" spans="1:3" ht="19.5" customHeight="1">
      <c r="A19" s="151" t="s">
        <v>207</v>
      </c>
      <c r="B19" s="197" t="s">
        <v>223</v>
      </c>
      <c r="C19" s="198">
        <v>12000</v>
      </c>
    </row>
    <row r="20" spans="1:3" ht="19.5" customHeight="1">
      <c r="A20" s="151" t="s">
        <v>208</v>
      </c>
      <c r="B20" s="199" t="s">
        <v>224</v>
      </c>
      <c r="C20" s="198">
        <v>70000</v>
      </c>
    </row>
    <row r="21" spans="1:3" ht="19.5" customHeight="1">
      <c r="A21" s="151" t="s">
        <v>209</v>
      </c>
      <c r="B21" s="197" t="s">
        <v>170</v>
      </c>
      <c r="C21" s="198">
        <v>60000</v>
      </c>
    </row>
    <row r="22" spans="1:3" ht="19.5" customHeight="1">
      <c r="A22" s="151" t="s">
        <v>210</v>
      </c>
      <c r="B22" s="199" t="s">
        <v>225</v>
      </c>
      <c r="C22" s="198">
        <v>15000</v>
      </c>
    </row>
    <row r="23" spans="1:3" ht="19.5" customHeight="1">
      <c r="A23" s="151" t="s">
        <v>211</v>
      </c>
      <c r="B23" s="199" t="s">
        <v>226</v>
      </c>
      <c r="C23" s="198">
        <v>35400</v>
      </c>
    </row>
    <row r="24" spans="1:3" ht="19.5" customHeight="1">
      <c r="A24" s="151" t="s">
        <v>212</v>
      </c>
      <c r="B24" s="197" t="s">
        <v>227</v>
      </c>
      <c r="C24" s="198">
        <v>400</v>
      </c>
    </row>
    <row r="25" spans="1:3" ht="19.5" customHeight="1">
      <c r="A25" s="151" t="s">
        <v>213</v>
      </c>
      <c r="B25" s="197" t="s">
        <v>228</v>
      </c>
      <c r="C25" s="198">
        <v>2000</v>
      </c>
    </row>
    <row r="26" spans="1:3" ht="19.5" customHeight="1">
      <c r="A26" s="151" t="s">
        <v>214</v>
      </c>
      <c r="B26" s="197" t="s">
        <v>229</v>
      </c>
      <c r="C26" s="198">
        <v>6500</v>
      </c>
    </row>
    <row r="27" spans="1:3" ht="19.5" customHeight="1">
      <c r="A27" s="151" t="s">
        <v>215</v>
      </c>
      <c r="B27" s="197" t="s">
        <v>230</v>
      </c>
      <c r="C27" s="198">
        <v>15000</v>
      </c>
    </row>
    <row r="28" spans="1:3" ht="19.5" customHeight="1">
      <c r="A28" s="151" t="s">
        <v>550</v>
      </c>
      <c r="B28" s="197" t="s">
        <v>552</v>
      </c>
      <c r="C28" s="198">
        <v>4000</v>
      </c>
    </row>
    <row r="29" spans="1:3" ht="19.5" customHeight="1">
      <c r="A29" s="151" t="s">
        <v>551</v>
      </c>
      <c r="B29" s="197" t="s">
        <v>553</v>
      </c>
      <c r="C29" s="198">
        <v>200</v>
      </c>
    </row>
    <row r="30" spans="1:3" ht="19.5" customHeight="1">
      <c r="A30" s="151" t="s">
        <v>555</v>
      </c>
      <c r="B30" s="194" t="s">
        <v>554</v>
      </c>
      <c r="C30" s="198">
        <v>200</v>
      </c>
    </row>
    <row r="31" spans="1:3" ht="19.5" customHeight="1" thickBot="1">
      <c r="A31" s="564" t="s">
        <v>76</v>
      </c>
      <c r="B31" s="565"/>
      <c r="C31" s="414">
        <f>SUM(C14:C30)</f>
        <v>443700</v>
      </c>
    </row>
    <row r="32" ht="13.5" thickTop="1"/>
  </sheetData>
  <mergeCells count="8">
    <mergeCell ref="A31:B31"/>
    <mergeCell ref="A7:C7"/>
    <mergeCell ref="A6:C6"/>
    <mergeCell ref="B2:C2"/>
    <mergeCell ref="B3:C3"/>
    <mergeCell ref="A9:C9"/>
    <mergeCell ref="A11:B11"/>
    <mergeCell ref="A13:C13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&amp;CBUDŻET GMINY CHOJNÓW 2006 R - PLAN PRZYCHODÓW I WYDATKÓW GOSPODARSTWA POMOCNICZEGO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Q24"/>
  <sheetViews>
    <sheetView workbookViewId="0" topLeftCell="C1">
      <selection activeCell="H2" sqref="H2"/>
    </sheetView>
  </sheetViews>
  <sheetFormatPr defaultColWidth="9.140625" defaultRowHeight="12.75"/>
  <cols>
    <col min="1" max="1" width="3.00390625" style="0" customWidth="1"/>
    <col min="2" max="2" width="31.57421875" style="0" customWidth="1"/>
    <col min="3" max="3" width="9.00390625" style="0" customWidth="1"/>
    <col min="4" max="4" width="10.8515625" style="0" customWidth="1"/>
    <col min="5" max="5" width="11.57421875" style="0" bestFit="1" customWidth="1"/>
    <col min="6" max="6" width="10.8515625" style="0" customWidth="1"/>
    <col min="7" max="7" width="9.00390625" style="0" customWidth="1"/>
    <col min="8" max="8" width="8.28125" style="0" customWidth="1"/>
    <col min="9" max="9" width="10.28125" style="0" customWidth="1"/>
    <col min="10" max="10" width="8.8515625" style="0" customWidth="1"/>
    <col min="11" max="11" width="9.421875" style="0" customWidth="1"/>
    <col min="12" max="12" width="10.421875" style="0" customWidth="1"/>
  </cols>
  <sheetData>
    <row r="1" spans="7:11" ht="47.25" customHeight="1">
      <c r="G1" s="160"/>
      <c r="H1" s="518" t="s">
        <v>590</v>
      </c>
      <c r="I1" s="518"/>
      <c r="J1" s="518"/>
      <c r="K1" s="518"/>
    </row>
    <row r="2" spans="7:11" ht="12.75">
      <c r="G2" s="160"/>
      <c r="H2" s="160"/>
      <c r="I2" s="160"/>
      <c r="J2" s="160"/>
      <c r="K2" s="160"/>
    </row>
    <row r="3" spans="1:43" ht="24.75" customHeight="1">
      <c r="A3" s="609" t="s">
        <v>175</v>
      </c>
      <c r="B3" s="609"/>
      <c r="C3" s="609"/>
      <c r="D3" s="609"/>
      <c r="E3" s="609"/>
      <c r="F3" s="609"/>
      <c r="G3" s="609"/>
      <c r="H3" s="609"/>
      <c r="I3" s="609"/>
      <c r="J3" s="609"/>
      <c r="K3" s="609"/>
      <c r="L3" s="609"/>
      <c r="V3" s="610"/>
      <c r="W3" s="610"/>
      <c r="X3" s="610"/>
      <c r="Y3" s="610"/>
      <c r="Z3" s="610"/>
      <c r="AA3" s="610"/>
      <c r="AB3" s="610"/>
      <c r="AC3" s="610"/>
      <c r="AD3" s="610"/>
      <c r="AE3" s="610"/>
      <c r="AF3" s="610"/>
      <c r="AG3" s="610"/>
      <c r="AH3" s="610"/>
      <c r="AI3" s="610"/>
      <c r="AJ3" s="610"/>
      <c r="AK3" s="610"/>
      <c r="AL3" s="610"/>
      <c r="AM3" s="610"/>
      <c r="AN3" s="610"/>
      <c r="AO3" s="610"/>
      <c r="AP3" s="610"/>
      <c r="AQ3" s="610"/>
    </row>
    <row r="4" spans="1:43" ht="42.75" customHeight="1">
      <c r="A4" s="611" t="s">
        <v>559</v>
      </c>
      <c r="B4" s="611"/>
      <c r="C4" s="611"/>
      <c r="D4" s="611"/>
      <c r="E4" s="611"/>
      <c r="F4" s="611"/>
      <c r="G4" s="611"/>
      <c r="H4" s="611"/>
      <c r="I4" s="611"/>
      <c r="J4" s="611"/>
      <c r="K4" s="611"/>
      <c r="L4" s="611"/>
      <c r="V4" s="610"/>
      <c r="W4" s="610"/>
      <c r="X4" s="610"/>
      <c r="Y4" s="610"/>
      <c r="Z4" s="610"/>
      <c r="AA4" s="610"/>
      <c r="AB4" s="610"/>
      <c r="AC4" s="610"/>
      <c r="AD4" s="610"/>
      <c r="AE4" s="610"/>
      <c r="AF4" s="610"/>
      <c r="AG4" s="610"/>
      <c r="AH4" s="610"/>
      <c r="AI4" s="610"/>
      <c r="AJ4" s="610"/>
      <c r="AK4" s="610"/>
      <c r="AL4" s="610"/>
      <c r="AM4" s="610"/>
      <c r="AN4" s="610"/>
      <c r="AO4" s="610"/>
      <c r="AP4" s="610"/>
      <c r="AQ4" s="610"/>
    </row>
    <row r="5" ht="25.5" customHeight="1" thickBot="1"/>
    <row r="6" spans="1:12" ht="6" customHeight="1" thickTop="1">
      <c r="A6" s="603" t="s">
        <v>176</v>
      </c>
      <c r="B6" s="605" t="s">
        <v>177</v>
      </c>
      <c r="C6" s="607" t="s">
        <v>178</v>
      </c>
      <c r="D6" s="607" t="s">
        <v>179</v>
      </c>
      <c r="E6" s="596"/>
      <c r="F6" s="597"/>
      <c r="G6" s="597"/>
      <c r="H6" s="597"/>
      <c r="I6" s="597"/>
      <c r="J6" s="597"/>
      <c r="K6" s="597"/>
      <c r="L6" s="598"/>
    </row>
    <row r="7" spans="1:12" ht="12" customHeight="1">
      <c r="A7" s="604"/>
      <c r="B7" s="606"/>
      <c r="C7" s="608"/>
      <c r="D7" s="608"/>
      <c r="E7" s="599" t="s">
        <v>180</v>
      </c>
      <c r="F7" s="599"/>
      <c r="G7" s="599"/>
      <c r="H7" s="599"/>
      <c r="I7" s="599"/>
      <c r="J7" s="599"/>
      <c r="K7" s="599"/>
      <c r="L7" s="600"/>
    </row>
    <row r="8" spans="1:12" ht="38.25" customHeight="1">
      <c r="A8" s="604"/>
      <c r="B8" s="606"/>
      <c r="C8" s="608"/>
      <c r="D8" s="608"/>
      <c r="E8" s="601" t="s">
        <v>181</v>
      </c>
      <c r="F8" s="601"/>
      <c r="G8" s="601"/>
      <c r="H8" s="601"/>
      <c r="I8" s="601" t="s">
        <v>182</v>
      </c>
      <c r="J8" s="601"/>
      <c r="K8" s="601"/>
      <c r="L8" s="602"/>
    </row>
    <row r="9" spans="1:12" ht="12.75" customHeight="1">
      <c r="A9" s="604"/>
      <c r="B9" s="606"/>
      <c r="C9" s="608"/>
      <c r="D9" s="608"/>
      <c r="E9" s="591" t="s">
        <v>183</v>
      </c>
      <c r="F9" s="592" t="s">
        <v>184</v>
      </c>
      <c r="G9" s="593"/>
      <c r="H9" s="594"/>
      <c r="I9" s="591" t="s">
        <v>183</v>
      </c>
      <c r="J9" s="591" t="s">
        <v>184</v>
      </c>
      <c r="K9" s="591"/>
      <c r="L9" s="595"/>
    </row>
    <row r="10" spans="1:12" ht="38.25" customHeight="1">
      <c r="A10" s="604"/>
      <c r="B10" s="606"/>
      <c r="C10" s="608"/>
      <c r="D10" s="608"/>
      <c r="E10" s="591"/>
      <c r="F10" s="161" t="s">
        <v>41</v>
      </c>
      <c r="G10" s="162" t="s">
        <v>185</v>
      </c>
      <c r="H10" s="161" t="s">
        <v>186</v>
      </c>
      <c r="I10" s="591"/>
      <c r="J10" s="163" t="s">
        <v>187</v>
      </c>
      <c r="K10" s="161" t="s">
        <v>185</v>
      </c>
      <c r="L10" s="183" t="s">
        <v>186</v>
      </c>
    </row>
    <row r="11" spans="1:12" s="167" customFormat="1" ht="12">
      <c r="A11" s="184"/>
      <c r="B11" s="164"/>
      <c r="C11" s="164"/>
      <c r="D11" s="164"/>
      <c r="E11" s="165" t="s">
        <v>560</v>
      </c>
      <c r="F11" s="164"/>
      <c r="G11" s="164"/>
      <c r="H11" s="164"/>
      <c r="I11" s="166" t="s">
        <v>561</v>
      </c>
      <c r="J11" s="164"/>
      <c r="K11" s="164"/>
      <c r="L11" s="185"/>
    </row>
    <row r="12" spans="1:12" ht="10.5" customHeight="1">
      <c r="A12" s="186">
        <v>1</v>
      </c>
      <c r="B12" s="168">
        <v>2</v>
      </c>
      <c r="C12" s="169">
        <v>3</v>
      </c>
      <c r="D12" s="169">
        <v>4</v>
      </c>
      <c r="E12" s="168">
        <v>5</v>
      </c>
      <c r="F12" s="168">
        <v>6</v>
      </c>
      <c r="G12" s="169">
        <v>7</v>
      </c>
      <c r="H12" s="168">
        <v>8</v>
      </c>
      <c r="I12" s="168">
        <v>9</v>
      </c>
      <c r="J12" s="168">
        <v>10</v>
      </c>
      <c r="K12" s="169">
        <v>11</v>
      </c>
      <c r="L12" s="187">
        <v>12</v>
      </c>
    </row>
    <row r="13" spans="1:12" ht="22.5" customHeight="1">
      <c r="A13" s="188" t="s">
        <v>188</v>
      </c>
      <c r="B13" s="170" t="s">
        <v>189</v>
      </c>
      <c r="C13" s="171"/>
      <c r="D13" s="172">
        <f>SUM(D18)</f>
        <v>3063560</v>
      </c>
      <c r="E13" s="173">
        <f>SUM(F13:H13)</f>
        <v>1479916</v>
      </c>
      <c r="F13" s="173">
        <f>SUM(F18)</f>
        <v>1254390</v>
      </c>
      <c r="G13" s="174">
        <f>SUM(G18,)</f>
        <v>0</v>
      </c>
      <c r="H13" s="174">
        <f>SUM(H18)</f>
        <v>225526</v>
      </c>
      <c r="I13" s="174">
        <f>SUM(J13:L13)</f>
        <v>1583644</v>
      </c>
      <c r="J13" s="174">
        <f>SUM(J18)</f>
        <v>0</v>
      </c>
      <c r="K13" s="174">
        <f>SUM(K18)</f>
        <v>0</v>
      </c>
      <c r="L13" s="189">
        <f>SUM(L18)</f>
        <v>1583644</v>
      </c>
    </row>
    <row r="14" spans="1:12" ht="12.75">
      <c r="A14" s="584" t="s">
        <v>190</v>
      </c>
      <c r="B14" s="175" t="s">
        <v>191</v>
      </c>
      <c r="C14" s="587"/>
      <c r="D14" s="587"/>
      <c r="E14" s="587"/>
      <c r="F14" s="587"/>
      <c r="G14" s="587"/>
      <c r="H14" s="587"/>
      <c r="I14" s="587"/>
      <c r="J14" s="587"/>
      <c r="K14" s="587"/>
      <c r="L14" s="588"/>
    </row>
    <row r="15" spans="1:12" ht="12.75">
      <c r="A15" s="585"/>
      <c r="B15" s="176" t="s">
        <v>192</v>
      </c>
      <c r="C15" s="587"/>
      <c r="D15" s="587"/>
      <c r="E15" s="587"/>
      <c r="F15" s="587"/>
      <c r="G15" s="587"/>
      <c r="H15" s="587"/>
      <c r="I15" s="587"/>
      <c r="J15" s="587"/>
      <c r="K15" s="587"/>
      <c r="L15" s="588"/>
    </row>
    <row r="16" spans="1:12" ht="36.75" customHeight="1">
      <c r="A16" s="585"/>
      <c r="B16" s="576" t="s">
        <v>193</v>
      </c>
      <c r="C16" s="578"/>
      <c r="D16" s="580">
        <v>3063560</v>
      </c>
      <c r="E16" s="582">
        <f>SUM(F16:H17)</f>
        <v>1479916</v>
      </c>
      <c r="F16" s="582">
        <v>1254390</v>
      </c>
      <c r="G16" s="578"/>
      <c r="H16" s="582">
        <v>225526</v>
      </c>
      <c r="I16" s="582">
        <f>SUM(J16:L17)</f>
        <v>1583644</v>
      </c>
      <c r="J16" s="578"/>
      <c r="K16" s="578"/>
      <c r="L16" s="589">
        <v>1583644</v>
      </c>
    </row>
    <row r="17" spans="1:12" ht="13.5" customHeight="1">
      <c r="A17" s="585"/>
      <c r="B17" s="577"/>
      <c r="C17" s="579"/>
      <c r="D17" s="581"/>
      <c r="E17" s="583"/>
      <c r="F17" s="583"/>
      <c r="G17" s="579"/>
      <c r="H17" s="583"/>
      <c r="I17" s="583"/>
      <c r="J17" s="579"/>
      <c r="K17" s="579"/>
      <c r="L17" s="590"/>
    </row>
    <row r="18" spans="1:12" ht="17.25" customHeight="1">
      <c r="A18" s="586"/>
      <c r="B18" s="177" t="s">
        <v>194</v>
      </c>
      <c r="C18" s="181"/>
      <c r="D18" s="415">
        <f>E18+I18</f>
        <v>3063560</v>
      </c>
      <c r="E18" s="415">
        <f>SUM(E16:E16)</f>
        <v>1479916</v>
      </c>
      <c r="F18" s="415">
        <f>SUM(F16:F16)</f>
        <v>1254390</v>
      </c>
      <c r="G18" s="415">
        <f>SUM(G17:G17)</f>
        <v>0</v>
      </c>
      <c r="H18" s="415">
        <f>SUM(H16:H16)</f>
        <v>225526</v>
      </c>
      <c r="I18" s="415">
        <f>SUM(I16:I16)</f>
        <v>1583644</v>
      </c>
      <c r="J18" s="415">
        <f>SUM(J17:J17)</f>
        <v>0</v>
      </c>
      <c r="K18" s="415">
        <f>SUM(K17:K17)</f>
        <v>0</v>
      </c>
      <c r="L18" s="416">
        <f>SUM(L16:L16)</f>
        <v>1583644</v>
      </c>
    </row>
    <row r="19" spans="1:12" ht="24" customHeight="1">
      <c r="A19" s="101" t="s">
        <v>195</v>
      </c>
      <c r="B19" s="178" t="s">
        <v>196</v>
      </c>
      <c r="C19" s="171"/>
      <c r="D19" s="172">
        <v>0</v>
      </c>
      <c r="E19" s="173">
        <v>0</v>
      </c>
      <c r="F19" s="173">
        <v>0</v>
      </c>
      <c r="G19" s="174">
        <v>0</v>
      </c>
      <c r="H19" s="174">
        <v>0</v>
      </c>
      <c r="I19" s="174">
        <v>0</v>
      </c>
      <c r="J19" s="174">
        <v>0</v>
      </c>
      <c r="K19" s="174">
        <v>0</v>
      </c>
      <c r="L19" s="189">
        <v>0</v>
      </c>
    </row>
    <row r="20" spans="1:13" ht="25.5" customHeight="1" thickBot="1">
      <c r="A20" s="574" t="s">
        <v>197</v>
      </c>
      <c r="B20" s="575"/>
      <c r="C20" s="190"/>
      <c r="D20" s="191">
        <f aca="true" t="shared" si="0" ref="D20:L20">SUM(D13,D19)</f>
        <v>3063560</v>
      </c>
      <c r="E20" s="191">
        <f t="shared" si="0"/>
        <v>1479916</v>
      </c>
      <c r="F20" s="191">
        <f t="shared" si="0"/>
        <v>1254390</v>
      </c>
      <c r="G20" s="191">
        <f t="shared" si="0"/>
        <v>0</v>
      </c>
      <c r="H20" s="191">
        <f t="shared" si="0"/>
        <v>225526</v>
      </c>
      <c r="I20" s="191">
        <f t="shared" si="0"/>
        <v>1583644</v>
      </c>
      <c r="J20" s="191">
        <f t="shared" si="0"/>
        <v>0</v>
      </c>
      <c r="K20" s="191">
        <f t="shared" si="0"/>
        <v>0</v>
      </c>
      <c r="L20" s="417">
        <f t="shared" si="0"/>
        <v>1583644</v>
      </c>
      <c r="M20" s="182"/>
    </row>
    <row r="21" ht="16.5" thickTop="1">
      <c r="A21" s="179"/>
    </row>
    <row r="22" ht="15.75">
      <c r="A22" s="179"/>
    </row>
    <row r="23" ht="15.75">
      <c r="A23" s="179"/>
    </row>
    <row r="24" ht="15.75">
      <c r="A24" s="180"/>
    </row>
  </sheetData>
  <mergeCells count="31">
    <mergeCell ref="A3:L3"/>
    <mergeCell ref="V3:AQ3"/>
    <mergeCell ref="A4:L4"/>
    <mergeCell ref="V4:AQ4"/>
    <mergeCell ref="A6:A10"/>
    <mergeCell ref="B6:B10"/>
    <mergeCell ref="C6:C10"/>
    <mergeCell ref="D6:D10"/>
    <mergeCell ref="E6:L6"/>
    <mergeCell ref="E7:L7"/>
    <mergeCell ref="E8:H8"/>
    <mergeCell ref="I8:L8"/>
    <mergeCell ref="E9:E10"/>
    <mergeCell ref="F9:H9"/>
    <mergeCell ref="I9:I10"/>
    <mergeCell ref="J9:L9"/>
    <mergeCell ref="A14:A18"/>
    <mergeCell ref="C14:L15"/>
    <mergeCell ref="J16:J17"/>
    <mergeCell ref="L16:L17"/>
    <mergeCell ref="K16:K17"/>
    <mergeCell ref="H1:K1"/>
    <mergeCell ref="A20:B20"/>
    <mergeCell ref="B16:B17"/>
    <mergeCell ref="C16:C17"/>
    <mergeCell ref="D16:D17"/>
    <mergeCell ref="E16:E17"/>
    <mergeCell ref="F16:F17"/>
    <mergeCell ref="G16:G17"/>
    <mergeCell ref="H16:H17"/>
    <mergeCell ref="I16:I17"/>
  </mergeCells>
  <printOptions/>
  <pageMargins left="0.5905511811023623" right="0.5905511811023623" top="0.5905511811023623" bottom="0.5905511811023623" header="0.5118110236220472" footer="0.5118110236220472"/>
  <pageSetup fitToHeight="2" horizontalDpi="600" verticalDpi="600" orientation="landscape" paperSize="9" r:id="rId1"/>
  <headerFooter alignWithMargins="0">
    <oddFooter>&amp;CBUDŻET GMINY CHOJNÓW NA ROK 2006 - WYDATKI NA PROGRAMY I PROJEKTY ZE ŚRODKÓW FUNDUSZY UE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217"/>
  <sheetViews>
    <sheetView tabSelected="1" zoomScale="75" zoomScaleNormal="75" workbookViewId="0" topLeftCell="A1">
      <selection activeCell="G5" sqref="G5"/>
    </sheetView>
  </sheetViews>
  <sheetFormatPr defaultColWidth="9.140625" defaultRowHeight="12.75"/>
  <cols>
    <col min="1" max="1" width="11.28125" style="0" customWidth="1"/>
    <col min="2" max="2" width="44.7109375" style="0" customWidth="1"/>
    <col min="3" max="3" width="15.57421875" style="0" customWidth="1"/>
    <col min="4" max="4" width="14.140625" style="0" customWidth="1"/>
    <col min="5" max="5" width="14.28125" style="0" customWidth="1"/>
    <col min="6" max="6" width="13.8515625" style="0" customWidth="1"/>
    <col min="7" max="7" width="13.7109375" style="0" customWidth="1"/>
    <col min="8" max="8" width="14.140625" style="0" customWidth="1"/>
  </cols>
  <sheetData>
    <row r="1" spans="5:8" ht="12.75">
      <c r="E1" s="123" t="s">
        <v>135</v>
      </c>
      <c r="F1" s="123"/>
      <c r="G1" s="123"/>
      <c r="H1" s="123"/>
    </row>
    <row r="2" spans="2:8" ht="12.75">
      <c r="B2" s="83"/>
      <c r="C2" s="83"/>
      <c r="D2" s="83"/>
      <c r="E2" s="123" t="s">
        <v>593</v>
      </c>
      <c r="F2" s="123"/>
      <c r="G2" s="124"/>
      <c r="H2" s="123"/>
    </row>
    <row r="3" spans="2:8" ht="12.75">
      <c r="B3" s="83"/>
      <c r="C3" s="83"/>
      <c r="D3" s="83"/>
      <c r="E3" s="123" t="s">
        <v>136</v>
      </c>
      <c r="F3" s="123"/>
      <c r="G3" s="124"/>
      <c r="H3" s="123"/>
    </row>
    <row r="4" spans="2:8" ht="12.75">
      <c r="B4" s="83"/>
      <c r="C4" s="83"/>
      <c r="D4" s="83"/>
      <c r="E4" s="123" t="s">
        <v>579</v>
      </c>
      <c r="F4" s="123"/>
      <c r="G4" s="124"/>
      <c r="H4" s="123"/>
    </row>
    <row r="5" spans="2:8" ht="12.75">
      <c r="B5" s="83"/>
      <c r="C5" s="83"/>
      <c r="D5" s="83"/>
      <c r="E5" s="83"/>
      <c r="F5" s="83"/>
      <c r="G5" s="83"/>
      <c r="H5" s="83"/>
    </row>
    <row r="7" spans="1:8" ht="15.75">
      <c r="A7" s="548" t="s">
        <v>137</v>
      </c>
      <c r="B7" s="548"/>
      <c r="C7" s="548"/>
      <c r="D7" s="548"/>
      <c r="E7" s="548"/>
      <c r="F7" s="548"/>
      <c r="G7" s="548"/>
      <c r="H7" s="548"/>
    </row>
    <row r="8" ht="13.5" thickBot="1"/>
    <row r="9" spans="1:8" ht="30" customHeight="1" thickTop="1">
      <c r="A9" s="631" t="s">
        <v>142</v>
      </c>
      <c r="B9" s="628" t="s">
        <v>141</v>
      </c>
      <c r="C9" s="628" t="s">
        <v>131</v>
      </c>
      <c r="D9" s="628" t="s">
        <v>140</v>
      </c>
      <c r="E9" s="628"/>
      <c r="F9" s="628"/>
      <c r="G9" s="628"/>
      <c r="H9" s="630"/>
    </row>
    <row r="10" spans="1:8" ht="30" customHeight="1" thickBot="1">
      <c r="A10" s="632"/>
      <c r="B10" s="629"/>
      <c r="C10" s="629"/>
      <c r="D10" s="128" t="s">
        <v>132</v>
      </c>
      <c r="E10" s="128" t="s">
        <v>139</v>
      </c>
      <c r="F10" s="128" t="s">
        <v>241</v>
      </c>
      <c r="G10" s="128" t="s">
        <v>133</v>
      </c>
      <c r="H10" s="129" t="s">
        <v>134</v>
      </c>
    </row>
    <row r="11" spans="1:8" ht="30" customHeight="1" thickTop="1">
      <c r="A11" s="624" t="s">
        <v>138</v>
      </c>
      <c r="B11" s="625"/>
      <c r="C11" s="625"/>
      <c r="D11" s="625"/>
      <c r="E11" s="625"/>
      <c r="F11" s="625"/>
      <c r="G11" s="625"/>
      <c r="H11" s="626"/>
    </row>
    <row r="12" spans="1:8" ht="41.25" customHeight="1">
      <c r="A12" s="627">
        <v>2006</v>
      </c>
      <c r="B12" s="78" t="s">
        <v>51</v>
      </c>
      <c r="C12" s="87">
        <v>4122069</v>
      </c>
      <c r="D12" s="87">
        <v>1254390</v>
      </c>
      <c r="E12" s="87">
        <v>225526</v>
      </c>
      <c r="F12" s="87">
        <v>1583644</v>
      </c>
      <c r="G12" s="87">
        <v>0</v>
      </c>
      <c r="H12" s="93">
        <f>SUM(D12:G12)</f>
        <v>3063560</v>
      </c>
    </row>
    <row r="13" spans="1:8" ht="30" customHeight="1">
      <c r="A13" s="627"/>
      <c r="B13" s="78" t="s">
        <v>52</v>
      </c>
      <c r="C13" s="87">
        <v>328658</v>
      </c>
      <c r="D13" s="87">
        <v>40000</v>
      </c>
      <c r="E13" s="87"/>
      <c r="F13" s="87"/>
      <c r="G13" s="87"/>
      <c r="H13" s="93">
        <f>SUM(D13:G13)</f>
        <v>40000</v>
      </c>
    </row>
    <row r="14" spans="1:8" ht="30" customHeight="1" thickBot="1">
      <c r="A14" s="622"/>
      <c r="B14" s="126" t="s">
        <v>53</v>
      </c>
      <c r="C14" s="98">
        <v>394496</v>
      </c>
      <c r="D14" s="98">
        <v>79826</v>
      </c>
      <c r="E14" s="98"/>
      <c r="F14" s="98"/>
      <c r="G14" s="98">
        <v>214670</v>
      </c>
      <c r="H14" s="140">
        <f>SUM(D14:G14)</f>
        <v>294496</v>
      </c>
    </row>
    <row r="15" spans="1:8" ht="30" customHeight="1" thickBot="1" thickTop="1">
      <c r="A15" s="130" t="s">
        <v>76</v>
      </c>
      <c r="B15" s="127" t="s">
        <v>143</v>
      </c>
      <c r="C15" s="133" t="s">
        <v>143</v>
      </c>
      <c r="D15" s="133">
        <f>SUM(D12:D14)</f>
        <v>1374216</v>
      </c>
      <c r="E15" s="133">
        <f>SUM(E12:E14)</f>
        <v>225526</v>
      </c>
      <c r="F15" s="133">
        <f>SUM(F12:F14)</f>
        <v>1583644</v>
      </c>
      <c r="G15" s="133">
        <f>SUM(G12:G14)</f>
        <v>214670</v>
      </c>
      <c r="H15" s="134">
        <f>SUM(H12:H14)</f>
        <v>3398056</v>
      </c>
    </row>
    <row r="16" spans="1:8" ht="30" customHeight="1" thickTop="1">
      <c r="A16" s="621">
        <v>2007</v>
      </c>
      <c r="B16" s="125" t="s">
        <v>144</v>
      </c>
      <c r="C16" s="104">
        <v>1464986</v>
      </c>
      <c r="D16" s="104">
        <v>302986</v>
      </c>
      <c r="E16" s="104">
        <v>292000</v>
      </c>
      <c r="F16" s="104">
        <v>870000</v>
      </c>
      <c r="G16" s="104"/>
      <c r="H16" s="105">
        <f>SUM(D16:G16)</f>
        <v>1464986</v>
      </c>
    </row>
    <row r="17" spans="1:8" ht="30" customHeight="1">
      <c r="A17" s="627"/>
      <c r="B17" s="79" t="s">
        <v>145</v>
      </c>
      <c r="C17" s="87">
        <v>3160436</v>
      </c>
      <c r="D17" s="87">
        <v>632087</v>
      </c>
      <c r="E17" s="87">
        <v>632087</v>
      </c>
      <c r="F17" s="87">
        <v>1896262</v>
      </c>
      <c r="G17" s="87"/>
      <c r="H17" s="93">
        <f>SUM(D17:G17)</f>
        <v>3160436</v>
      </c>
    </row>
    <row r="18" spans="1:8" ht="30" customHeight="1" thickBot="1">
      <c r="A18" s="622"/>
      <c r="B18" s="81" t="s">
        <v>146</v>
      </c>
      <c r="C18" s="98">
        <v>877108</v>
      </c>
      <c r="D18" s="98">
        <v>377108</v>
      </c>
      <c r="E18" s="98">
        <v>500000</v>
      </c>
      <c r="F18" s="98"/>
      <c r="G18" s="98"/>
      <c r="H18" s="140">
        <f>SUM(D18:G18)</f>
        <v>877108</v>
      </c>
    </row>
    <row r="19" spans="1:8" ht="30" customHeight="1" thickBot="1" thickTop="1">
      <c r="A19" s="130" t="s">
        <v>76</v>
      </c>
      <c r="B19" s="58" t="s">
        <v>143</v>
      </c>
      <c r="C19" s="131" t="s">
        <v>143</v>
      </c>
      <c r="D19" s="131">
        <f>SUM(D16:D18)</f>
        <v>1312181</v>
      </c>
      <c r="E19" s="131">
        <f>SUM(E16:E18)</f>
        <v>1424087</v>
      </c>
      <c r="F19" s="131">
        <f>SUM(F16:F18)</f>
        <v>2766262</v>
      </c>
      <c r="G19" s="131">
        <f>SUM(G16:G18)</f>
        <v>0</v>
      </c>
      <c r="H19" s="132">
        <f>SUM(H16:H18)</f>
        <v>5502530</v>
      </c>
    </row>
    <row r="20" spans="1:8" ht="30" customHeight="1" thickTop="1">
      <c r="A20" s="621">
        <v>2008</v>
      </c>
      <c r="B20" s="125" t="s">
        <v>147</v>
      </c>
      <c r="C20" s="104">
        <v>1706849</v>
      </c>
      <c r="D20" s="104">
        <v>341370</v>
      </c>
      <c r="E20" s="104">
        <v>341370</v>
      </c>
      <c r="F20" s="104">
        <v>1024109</v>
      </c>
      <c r="G20" s="104"/>
      <c r="H20" s="105">
        <f>SUM(D20:G20)</f>
        <v>1706849</v>
      </c>
    </row>
    <row r="21" spans="1:8" ht="45" customHeight="1" thickBot="1">
      <c r="A21" s="622"/>
      <c r="B21" s="81" t="s">
        <v>148</v>
      </c>
      <c r="C21" s="98">
        <v>3107058</v>
      </c>
      <c r="D21" s="98">
        <v>621412</v>
      </c>
      <c r="E21" s="98">
        <v>621411</v>
      </c>
      <c r="F21" s="98">
        <v>1864235</v>
      </c>
      <c r="G21" s="98"/>
      <c r="H21" s="140">
        <f>SUM(D21:G21)</f>
        <v>3107058</v>
      </c>
    </row>
    <row r="22" spans="1:8" ht="30" customHeight="1" thickBot="1" thickTop="1">
      <c r="A22" s="130" t="s">
        <v>76</v>
      </c>
      <c r="B22" s="58" t="s">
        <v>143</v>
      </c>
      <c r="C22" s="131" t="s">
        <v>143</v>
      </c>
      <c r="D22" s="131">
        <f>SUM(D20:D21)</f>
        <v>962782</v>
      </c>
      <c r="E22" s="131">
        <f>SUM(E20:E21)</f>
        <v>962781</v>
      </c>
      <c r="F22" s="131">
        <f>SUM(F20:F21)</f>
        <v>2888344</v>
      </c>
      <c r="G22" s="131">
        <f>SUM(G20:G21)</f>
        <v>0</v>
      </c>
      <c r="H22" s="132">
        <f>SUM(H20:H21)</f>
        <v>4813907</v>
      </c>
    </row>
    <row r="23" spans="1:8" ht="14.25" thickBot="1" thickTop="1">
      <c r="A23" s="135"/>
      <c r="B23" s="86"/>
      <c r="C23" s="141"/>
      <c r="D23" s="141"/>
      <c r="E23" s="141"/>
      <c r="F23" s="141"/>
      <c r="G23" s="141"/>
      <c r="H23" s="141"/>
    </row>
    <row r="24" spans="1:8" ht="14.25" thickBot="1" thickTop="1">
      <c r="A24" s="623" t="s">
        <v>142</v>
      </c>
      <c r="B24" s="612" t="s">
        <v>141</v>
      </c>
      <c r="C24" s="612" t="s">
        <v>131</v>
      </c>
      <c r="D24" s="612" t="s">
        <v>140</v>
      </c>
      <c r="E24" s="612"/>
      <c r="F24" s="612"/>
      <c r="G24" s="612"/>
      <c r="H24" s="613"/>
    </row>
    <row r="25" spans="1:8" ht="25.5" thickBot="1" thickTop="1">
      <c r="A25" s="623"/>
      <c r="B25" s="612"/>
      <c r="C25" s="612"/>
      <c r="D25" s="136" t="s">
        <v>132</v>
      </c>
      <c r="E25" s="136" t="s">
        <v>139</v>
      </c>
      <c r="F25" s="136" t="s">
        <v>241</v>
      </c>
      <c r="G25" s="136" t="s">
        <v>133</v>
      </c>
      <c r="H25" s="137" t="s">
        <v>134</v>
      </c>
    </row>
    <row r="26" spans="1:8" ht="30" customHeight="1" thickBot="1" thickTop="1">
      <c r="A26" s="571" t="s">
        <v>149</v>
      </c>
      <c r="B26" s="572"/>
      <c r="C26" s="572"/>
      <c r="D26" s="572"/>
      <c r="E26" s="572"/>
      <c r="F26" s="572"/>
      <c r="G26" s="572"/>
      <c r="H26" s="573"/>
    </row>
    <row r="27" spans="1:8" ht="39.75" customHeight="1" thickTop="1">
      <c r="A27" s="619">
        <v>2006</v>
      </c>
      <c r="B27" s="426" t="s">
        <v>557</v>
      </c>
      <c r="C27" s="427">
        <v>29000</v>
      </c>
      <c r="D27" s="427">
        <v>29000</v>
      </c>
      <c r="E27" s="427"/>
      <c r="F27" s="427"/>
      <c r="G27" s="427"/>
      <c r="H27" s="428">
        <f>SUM(D27:G27)</f>
        <v>29000</v>
      </c>
    </row>
    <row r="28" spans="1:8" ht="30" customHeight="1" thickBot="1">
      <c r="A28" s="620"/>
      <c r="B28" s="150" t="s">
        <v>150</v>
      </c>
      <c r="C28" s="146">
        <v>709309</v>
      </c>
      <c r="D28" s="146">
        <v>611809</v>
      </c>
      <c r="E28" s="146">
        <v>97500</v>
      </c>
      <c r="F28" s="146"/>
      <c r="G28" s="146"/>
      <c r="H28" s="147">
        <f>SUM(D28:G28)</f>
        <v>709309</v>
      </c>
    </row>
    <row r="29" spans="1:8" ht="30" customHeight="1" thickBot="1" thickTop="1">
      <c r="A29" s="130" t="s">
        <v>76</v>
      </c>
      <c r="B29" s="138" t="s">
        <v>143</v>
      </c>
      <c r="C29" s="131" t="s">
        <v>143</v>
      </c>
      <c r="D29" s="131">
        <f>SUM(D26:D28)</f>
        <v>640809</v>
      </c>
      <c r="E29" s="131">
        <f>SUM(E26:E28)</f>
        <v>97500</v>
      </c>
      <c r="F29" s="131">
        <f>SUM(F26:F28)</f>
        <v>0</v>
      </c>
      <c r="G29" s="131">
        <f>SUM(G26:G28)</f>
        <v>0</v>
      </c>
      <c r="H29" s="132">
        <f>SUM(H26:H28)</f>
        <v>738309</v>
      </c>
    </row>
    <row r="30" spans="1:8" ht="30" customHeight="1" thickBot="1" thickTop="1">
      <c r="A30" s="139">
        <v>2007</v>
      </c>
      <c r="B30" s="148" t="s">
        <v>151</v>
      </c>
      <c r="C30" s="142">
        <v>448029</v>
      </c>
      <c r="D30" s="142">
        <v>379629</v>
      </c>
      <c r="E30" s="142">
        <v>68400</v>
      </c>
      <c r="F30" s="142"/>
      <c r="G30" s="142"/>
      <c r="H30" s="143">
        <f>SUM(D30:G30)</f>
        <v>448029</v>
      </c>
    </row>
    <row r="31" spans="1:8" ht="30" customHeight="1" thickBot="1" thickTop="1">
      <c r="A31" s="130" t="s">
        <v>76</v>
      </c>
      <c r="B31" s="138" t="s">
        <v>143</v>
      </c>
      <c r="C31" s="131" t="s">
        <v>143</v>
      </c>
      <c r="D31" s="131">
        <f>SUM(D30)</f>
        <v>379629</v>
      </c>
      <c r="E31" s="131">
        <f>SUM(E30)</f>
        <v>68400</v>
      </c>
      <c r="F31" s="131">
        <f>SUM(F30)</f>
        <v>0</v>
      </c>
      <c r="G31" s="131">
        <f>SUM(G30)</f>
        <v>0</v>
      </c>
      <c r="H31" s="132">
        <f>SUM(H30)</f>
        <v>448029</v>
      </c>
    </row>
    <row r="32" spans="1:8" ht="30" customHeight="1" thickBot="1" thickTop="1">
      <c r="A32" s="139">
        <v>2008</v>
      </c>
      <c r="B32" s="148" t="s">
        <v>152</v>
      </c>
      <c r="C32" s="142">
        <v>700000</v>
      </c>
      <c r="D32" s="142">
        <v>610000</v>
      </c>
      <c r="E32" s="142">
        <v>90000</v>
      </c>
      <c r="F32" s="142"/>
      <c r="G32" s="142"/>
      <c r="H32" s="143">
        <f>SUM(D32:G32)</f>
        <v>700000</v>
      </c>
    </row>
    <row r="33" spans="1:8" ht="30" customHeight="1" thickBot="1" thickTop="1">
      <c r="A33" s="130" t="s">
        <v>76</v>
      </c>
      <c r="B33" s="138" t="s">
        <v>143</v>
      </c>
      <c r="C33" s="131" t="s">
        <v>143</v>
      </c>
      <c r="D33" s="131">
        <f>SUM(D32)</f>
        <v>610000</v>
      </c>
      <c r="E33" s="131">
        <f>SUM(E32)</f>
        <v>90000</v>
      </c>
      <c r="F33" s="131">
        <f>SUM(F32)</f>
        <v>0</v>
      </c>
      <c r="G33" s="131">
        <f>SUM(G32)</f>
        <v>0</v>
      </c>
      <c r="H33" s="132">
        <f>SUM(H32)</f>
        <v>700000</v>
      </c>
    </row>
    <row r="34" spans="1:8" ht="30" customHeight="1" thickBot="1" thickTop="1">
      <c r="A34" s="614" t="s">
        <v>153</v>
      </c>
      <c r="B34" s="615"/>
      <c r="C34" s="615"/>
      <c r="D34" s="615"/>
      <c r="E34" s="615"/>
      <c r="F34" s="615"/>
      <c r="G34" s="615"/>
      <c r="H34" s="616"/>
    </row>
    <row r="35" spans="1:8" ht="30" customHeight="1" thickTop="1">
      <c r="A35" s="617">
        <v>2007</v>
      </c>
      <c r="B35" s="149" t="s">
        <v>154</v>
      </c>
      <c r="C35" s="144">
        <v>2300000</v>
      </c>
      <c r="D35" s="144">
        <v>460000</v>
      </c>
      <c r="E35" s="144">
        <v>460000</v>
      </c>
      <c r="F35" s="144">
        <v>1380000</v>
      </c>
      <c r="G35" s="144"/>
      <c r="H35" s="145">
        <f>SUM(D35:G35)</f>
        <v>2300000</v>
      </c>
    </row>
    <row r="36" spans="1:8" ht="30" customHeight="1" thickBot="1">
      <c r="A36" s="618"/>
      <c r="B36" s="150" t="s">
        <v>155</v>
      </c>
      <c r="C36" s="146">
        <v>800000</v>
      </c>
      <c r="D36" s="146">
        <v>200000</v>
      </c>
      <c r="E36" s="146">
        <v>200000</v>
      </c>
      <c r="F36" s="146">
        <v>400000</v>
      </c>
      <c r="G36" s="146"/>
      <c r="H36" s="147">
        <f>SUM(D36:G36)</f>
        <v>800000</v>
      </c>
    </row>
    <row r="37" spans="1:8" ht="30" customHeight="1" thickBot="1" thickTop="1">
      <c r="A37" s="130" t="s">
        <v>76</v>
      </c>
      <c r="B37" s="138" t="s">
        <v>143</v>
      </c>
      <c r="C37" s="131" t="s">
        <v>143</v>
      </c>
      <c r="D37" s="131">
        <f>SUM(D35:D36)</f>
        <v>660000</v>
      </c>
      <c r="E37" s="131">
        <f>SUM(E35:E36)</f>
        <v>660000</v>
      </c>
      <c r="F37" s="131">
        <f>SUM(F35:F36)</f>
        <v>1780000</v>
      </c>
      <c r="G37" s="131">
        <f>SUM(G35:G36)</f>
        <v>0</v>
      </c>
      <c r="H37" s="132">
        <f>SUM(H35:H36)</f>
        <v>3100000</v>
      </c>
    </row>
    <row r="38" spans="1:8" ht="30" customHeight="1" thickBot="1" thickTop="1">
      <c r="A38" s="139">
        <v>2008</v>
      </c>
      <c r="B38" s="148" t="s">
        <v>156</v>
      </c>
      <c r="C38" s="142">
        <v>4500000</v>
      </c>
      <c r="D38" s="142">
        <v>900000</v>
      </c>
      <c r="E38" s="142">
        <v>900000</v>
      </c>
      <c r="F38" s="142">
        <v>2700000</v>
      </c>
      <c r="G38" s="142"/>
      <c r="H38" s="143">
        <f>SUM(D38:G38)</f>
        <v>4500000</v>
      </c>
    </row>
    <row r="39" spans="1:8" ht="30" customHeight="1" thickBot="1" thickTop="1">
      <c r="A39" s="130" t="s">
        <v>76</v>
      </c>
      <c r="B39" s="138" t="s">
        <v>143</v>
      </c>
      <c r="C39" s="131" t="s">
        <v>143</v>
      </c>
      <c r="D39" s="131">
        <f>SUM(D38)</f>
        <v>900000</v>
      </c>
      <c r="E39" s="131">
        <f>SUM(E38)</f>
        <v>900000</v>
      </c>
      <c r="F39" s="131">
        <f>SUM(F38)</f>
        <v>2700000</v>
      </c>
      <c r="G39" s="131">
        <f>SUM(G38)</f>
        <v>0</v>
      </c>
      <c r="H39" s="132">
        <f>SUM(H38)</f>
        <v>4500000</v>
      </c>
    </row>
    <row r="40" spans="2:8" ht="30" customHeight="1" thickTop="1">
      <c r="B40" s="42"/>
      <c r="C40" s="88"/>
      <c r="D40" s="88"/>
      <c r="E40" s="88"/>
      <c r="F40" s="88"/>
      <c r="G40" s="88"/>
      <c r="H40" s="88"/>
    </row>
    <row r="41" spans="2:8" ht="30" customHeight="1">
      <c r="B41" s="42"/>
      <c r="C41" s="88"/>
      <c r="D41" s="88"/>
      <c r="E41" s="88"/>
      <c r="F41" s="88"/>
      <c r="G41" s="88"/>
      <c r="H41" s="88"/>
    </row>
    <row r="42" spans="2:8" ht="30" customHeight="1">
      <c r="B42" s="42"/>
      <c r="C42" s="88"/>
      <c r="D42" s="88"/>
      <c r="E42" s="88"/>
      <c r="F42" s="88"/>
      <c r="G42" s="88"/>
      <c r="H42" s="88"/>
    </row>
    <row r="43" spans="2:8" ht="30" customHeight="1">
      <c r="B43" s="42"/>
      <c r="C43" s="88"/>
      <c r="D43" s="88"/>
      <c r="E43" s="88"/>
      <c r="F43" s="88"/>
      <c r="G43" s="88"/>
      <c r="H43" s="88"/>
    </row>
    <row r="44" spans="2:8" ht="30" customHeight="1">
      <c r="B44" s="42"/>
      <c r="C44" s="88"/>
      <c r="D44" s="88"/>
      <c r="E44" s="88"/>
      <c r="F44" s="88"/>
      <c r="G44" s="88"/>
      <c r="H44" s="88"/>
    </row>
    <row r="45" spans="2:8" ht="30" customHeight="1">
      <c r="B45" s="42"/>
      <c r="C45" s="88"/>
      <c r="D45" s="88"/>
      <c r="E45" s="88"/>
      <c r="F45" s="88"/>
      <c r="G45" s="88"/>
      <c r="H45" s="88"/>
    </row>
    <row r="46" spans="2:8" ht="30" customHeight="1">
      <c r="B46" s="42"/>
      <c r="C46" s="88"/>
      <c r="D46" s="88"/>
      <c r="E46" s="88"/>
      <c r="F46" s="88"/>
      <c r="G46" s="88"/>
      <c r="H46" s="88"/>
    </row>
    <row r="47" spans="2:8" ht="30" customHeight="1">
      <c r="B47" s="42"/>
      <c r="C47" s="88"/>
      <c r="D47" s="88"/>
      <c r="E47" s="88"/>
      <c r="F47" s="88"/>
      <c r="G47" s="88"/>
      <c r="H47" s="88"/>
    </row>
    <row r="48" spans="2:8" ht="30" customHeight="1">
      <c r="B48" s="42"/>
      <c r="C48" s="88"/>
      <c r="D48" s="88"/>
      <c r="E48" s="88"/>
      <c r="F48" s="88"/>
      <c r="G48" s="88"/>
      <c r="H48" s="88"/>
    </row>
    <row r="49" spans="2:8" ht="30" customHeight="1">
      <c r="B49" s="42"/>
      <c r="C49" s="88"/>
      <c r="D49" s="88"/>
      <c r="E49" s="88"/>
      <c r="F49" s="88"/>
      <c r="G49" s="88"/>
      <c r="H49" s="88"/>
    </row>
    <row r="50" spans="2:8" ht="30" customHeight="1">
      <c r="B50" s="42"/>
      <c r="C50" s="88"/>
      <c r="D50" s="88"/>
      <c r="E50" s="88"/>
      <c r="F50" s="88"/>
      <c r="G50" s="88"/>
      <c r="H50" s="88"/>
    </row>
    <row r="51" spans="2:8" ht="30" customHeight="1">
      <c r="B51" s="42"/>
      <c r="C51" s="88"/>
      <c r="D51" s="88"/>
      <c r="E51" s="88"/>
      <c r="F51" s="88"/>
      <c r="G51" s="88"/>
      <c r="H51" s="88"/>
    </row>
    <row r="52" spans="2:8" ht="30" customHeight="1">
      <c r="B52" s="42"/>
      <c r="C52" s="88"/>
      <c r="D52" s="88"/>
      <c r="E52" s="88"/>
      <c r="F52" s="88"/>
      <c r="G52" s="88"/>
      <c r="H52" s="88"/>
    </row>
    <row r="53" spans="2:8" ht="30" customHeight="1">
      <c r="B53" s="42"/>
      <c r="C53" s="88"/>
      <c r="D53" s="88"/>
      <c r="E53" s="88"/>
      <c r="F53" s="88"/>
      <c r="G53" s="88"/>
      <c r="H53" s="88"/>
    </row>
    <row r="54" spans="2:8" ht="30" customHeight="1">
      <c r="B54" s="42"/>
      <c r="C54" s="88"/>
      <c r="D54" s="88"/>
      <c r="E54" s="88"/>
      <c r="F54" s="88"/>
      <c r="G54" s="88"/>
      <c r="H54" s="88"/>
    </row>
    <row r="55" spans="2:8" ht="30" customHeight="1">
      <c r="B55" s="42"/>
      <c r="C55" s="88"/>
      <c r="D55" s="88"/>
      <c r="E55" s="88"/>
      <c r="F55" s="88"/>
      <c r="G55" s="88"/>
      <c r="H55" s="88"/>
    </row>
    <row r="56" spans="2:8" ht="30" customHeight="1">
      <c r="B56" s="42"/>
      <c r="C56" s="88"/>
      <c r="D56" s="88"/>
      <c r="E56" s="88"/>
      <c r="F56" s="88"/>
      <c r="G56" s="88"/>
      <c r="H56" s="88"/>
    </row>
    <row r="57" spans="2:8" ht="30" customHeight="1">
      <c r="B57" s="42"/>
      <c r="C57" s="88"/>
      <c r="D57" s="88"/>
      <c r="E57" s="88"/>
      <c r="F57" s="88"/>
      <c r="G57" s="88"/>
      <c r="H57" s="88"/>
    </row>
    <row r="58" spans="2:8" ht="30" customHeight="1">
      <c r="B58" s="42"/>
      <c r="C58" s="88"/>
      <c r="D58" s="88"/>
      <c r="E58" s="88"/>
      <c r="F58" s="88"/>
      <c r="G58" s="88"/>
      <c r="H58" s="88"/>
    </row>
    <row r="59" spans="2:8" ht="12.75">
      <c r="B59" s="42"/>
      <c r="C59" s="88"/>
      <c r="D59" s="88"/>
      <c r="E59" s="88"/>
      <c r="F59" s="88"/>
      <c r="G59" s="88"/>
      <c r="H59" s="88"/>
    </row>
    <row r="60" spans="2:8" ht="12.75">
      <c r="B60" s="42"/>
      <c r="C60" s="88"/>
      <c r="D60" s="88"/>
      <c r="E60" s="88"/>
      <c r="F60" s="88"/>
      <c r="G60" s="88"/>
      <c r="H60" s="88"/>
    </row>
    <row r="61" spans="2:8" ht="12.75">
      <c r="B61" s="42"/>
      <c r="C61" s="88"/>
      <c r="D61" s="88"/>
      <c r="E61" s="88"/>
      <c r="F61" s="88"/>
      <c r="G61" s="88"/>
      <c r="H61" s="88"/>
    </row>
    <row r="62" spans="2:8" ht="12.75">
      <c r="B62" s="42"/>
      <c r="C62" s="88"/>
      <c r="D62" s="88"/>
      <c r="E62" s="88"/>
      <c r="F62" s="88"/>
      <c r="G62" s="88"/>
      <c r="H62" s="88"/>
    </row>
    <row r="63" spans="2:8" ht="12.75">
      <c r="B63" s="42"/>
      <c r="C63" s="88"/>
      <c r="D63" s="88"/>
      <c r="E63" s="88"/>
      <c r="F63" s="88"/>
      <c r="G63" s="88"/>
      <c r="H63" s="88"/>
    </row>
    <row r="64" spans="2:8" ht="12.75">
      <c r="B64" s="42"/>
      <c r="C64" s="88"/>
      <c r="D64" s="88"/>
      <c r="E64" s="88"/>
      <c r="F64" s="88"/>
      <c r="G64" s="88"/>
      <c r="H64" s="88"/>
    </row>
    <row r="65" spans="2:8" ht="12.75">
      <c r="B65" s="42"/>
      <c r="C65" s="88"/>
      <c r="D65" s="88"/>
      <c r="E65" s="88"/>
      <c r="F65" s="88"/>
      <c r="G65" s="88"/>
      <c r="H65" s="88"/>
    </row>
    <row r="66" spans="2:8" ht="12.75">
      <c r="B66" s="42"/>
      <c r="C66" s="88"/>
      <c r="D66" s="88"/>
      <c r="E66" s="88"/>
      <c r="F66" s="88"/>
      <c r="G66" s="88"/>
      <c r="H66" s="88"/>
    </row>
    <row r="67" spans="2:8" ht="12.75">
      <c r="B67" s="42"/>
      <c r="C67" s="88"/>
      <c r="D67" s="88"/>
      <c r="E67" s="88"/>
      <c r="F67" s="88"/>
      <c r="G67" s="88"/>
      <c r="H67" s="88"/>
    </row>
    <row r="68" spans="2:8" ht="12.75">
      <c r="B68" s="42"/>
      <c r="C68" s="88"/>
      <c r="D68" s="88"/>
      <c r="E68" s="88"/>
      <c r="F68" s="88"/>
      <c r="G68" s="88"/>
      <c r="H68" s="88"/>
    </row>
    <row r="69" spans="2:8" ht="12.75">
      <c r="B69" s="42"/>
      <c r="C69" s="88"/>
      <c r="D69" s="88"/>
      <c r="E69" s="88"/>
      <c r="F69" s="88"/>
      <c r="G69" s="88"/>
      <c r="H69" s="88"/>
    </row>
    <row r="70" spans="2:8" ht="12.75">
      <c r="B70" s="42"/>
      <c r="C70" s="88"/>
      <c r="D70" s="88"/>
      <c r="E70" s="88"/>
      <c r="F70" s="88"/>
      <c r="G70" s="88"/>
      <c r="H70" s="88"/>
    </row>
    <row r="71" spans="2:8" ht="12.75">
      <c r="B71" s="42"/>
      <c r="C71" s="88"/>
      <c r="D71" s="88"/>
      <c r="E71" s="88"/>
      <c r="F71" s="88"/>
      <c r="G71" s="88"/>
      <c r="H71" s="88"/>
    </row>
    <row r="72" spans="2:8" ht="12.75">
      <c r="B72" s="42"/>
      <c r="C72" s="88"/>
      <c r="D72" s="88"/>
      <c r="E72" s="88"/>
      <c r="F72" s="88"/>
      <c r="G72" s="88"/>
      <c r="H72" s="88"/>
    </row>
    <row r="73" spans="2:8" ht="12.75">
      <c r="B73" s="42"/>
      <c r="C73" s="88"/>
      <c r="D73" s="88"/>
      <c r="E73" s="88"/>
      <c r="F73" s="88"/>
      <c r="G73" s="88"/>
      <c r="H73" s="88"/>
    </row>
    <row r="74" spans="2:8" ht="12.75">
      <c r="B74" s="42"/>
      <c r="C74" s="88"/>
      <c r="D74" s="88"/>
      <c r="E74" s="88"/>
      <c r="F74" s="88"/>
      <c r="G74" s="88"/>
      <c r="H74" s="88"/>
    </row>
    <row r="75" spans="2:8" ht="12.75">
      <c r="B75" s="42"/>
      <c r="C75" s="88"/>
      <c r="D75" s="88"/>
      <c r="E75" s="88"/>
      <c r="F75" s="88"/>
      <c r="G75" s="88"/>
      <c r="H75" s="88"/>
    </row>
    <row r="76" spans="2:8" ht="12.75">
      <c r="B76" s="42"/>
      <c r="C76" s="88"/>
      <c r="D76" s="88"/>
      <c r="E76" s="88"/>
      <c r="F76" s="88"/>
      <c r="G76" s="88"/>
      <c r="H76" s="88"/>
    </row>
    <row r="77" spans="2:8" ht="12.75">
      <c r="B77" s="42"/>
      <c r="C77" s="88"/>
      <c r="D77" s="88"/>
      <c r="E77" s="88"/>
      <c r="F77" s="88"/>
      <c r="G77" s="88"/>
      <c r="H77" s="88"/>
    </row>
    <row r="78" spans="2:8" ht="12.75">
      <c r="B78" s="42"/>
      <c r="C78" s="88"/>
      <c r="D78" s="88"/>
      <c r="E78" s="88"/>
      <c r="F78" s="88"/>
      <c r="G78" s="88"/>
      <c r="H78" s="88"/>
    </row>
    <row r="79" spans="2:8" ht="12.75">
      <c r="B79" s="42"/>
      <c r="C79" s="88"/>
      <c r="D79" s="88"/>
      <c r="E79" s="88"/>
      <c r="F79" s="88"/>
      <c r="G79" s="88"/>
      <c r="H79" s="88"/>
    </row>
    <row r="80" spans="2:8" ht="12.75">
      <c r="B80" s="42"/>
      <c r="C80" s="88"/>
      <c r="D80" s="88"/>
      <c r="E80" s="88"/>
      <c r="F80" s="88"/>
      <c r="G80" s="88"/>
      <c r="H80" s="88"/>
    </row>
    <row r="81" spans="2:8" ht="12.75">
      <c r="B81" s="42"/>
      <c r="C81" s="88"/>
      <c r="D81" s="88"/>
      <c r="E81" s="88"/>
      <c r="F81" s="88"/>
      <c r="G81" s="88"/>
      <c r="H81" s="88"/>
    </row>
    <row r="82" spans="2:8" ht="12.75">
      <c r="B82" s="42"/>
      <c r="C82" s="88"/>
      <c r="D82" s="88"/>
      <c r="E82" s="88"/>
      <c r="F82" s="88"/>
      <c r="G82" s="88"/>
      <c r="H82" s="88"/>
    </row>
    <row r="83" spans="2:8" ht="12.75">
      <c r="B83" s="42"/>
      <c r="C83" s="88"/>
      <c r="D83" s="88"/>
      <c r="E83" s="88"/>
      <c r="F83" s="88"/>
      <c r="G83" s="88"/>
      <c r="H83" s="88"/>
    </row>
    <row r="84" spans="2:8" ht="12.75">
      <c r="B84" s="42"/>
      <c r="C84" s="88"/>
      <c r="D84" s="88"/>
      <c r="E84" s="88"/>
      <c r="F84" s="88"/>
      <c r="G84" s="88"/>
      <c r="H84" s="88"/>
    </row>
    <row r="85" spans="2:8" ht="12.75">
      <c r="B85" s="42"/>
      <c r="C85" s="88"/>
      <c r="D85" s="88"/>
      <c r="E85" s="88"/>
      <c r="F85" s="88"/>
      <c r="G85" s="88"/>
      <c r="H85" s="88"/>
    </row>
    <row r="86" spans="2:8" ht="12.75">
      <c r="B86" s="42"/>
      <c r="C86" s="88"/>
      <c r="D86" s="88"/>
      <c r="E86" s="88"/>
      <c r="F86" s="88"/>
      <c r="G86" s="88"/>
      <c r="H86" s="88"/>
    </row>
    <row r="87" spans="2:8" ht="12.75">
      <c r="B87" s="42"/>
      <c r="C87" s="88"/>
      <c r="D87" s="88"/>
      <c r="E87" s="88"/>
      <c r="F87" s="88"/>
      <c r="G87" s="88"/>
      <c r="H87" s="88"/>
    </row>
    <row r="88" spans="2:8" ht="12.75">
      <c r="B88" s="42"/>
      <c r="C88" s="88"/>
      <c r="D88" s="88"/>
      <c r="E88" s="88"/>
      <c r="F88" s="88"/>
      <c r="G88" s="88"/>
      <c r="H88" s="88"/>
    </row>
    <row r="89" spans="2:8" ht="12.75">
      <c r="B89" s="42"/>
      <c r="C89" s="88"/>
      <c r="D89" s="88"/>
      <c r="E89" s="88"/>
      <c r="F89" s="88"/>
      <c r="G89" s="88"/>
      <c r="H89" s="88"/>
    </row>
    <row r="90" spans="2:8" ht="12.75">
      <c r="B90" s="42"/>
      <c r="C90" s="88"/>
      <c r="D90" s="88"/>
      <c r="E90" s="88"/>
      <c r="F90" s="88"/>
      <c r="G90" s="88"/>
      <c r="H90" s="88"/>
    </row>
    <row r="91" spans="2:8" ht="12.75">
      <c r="B91" s="42"/>
      <c r="C91" s="88"/>
      <c r="D91" s="88"/>
      <c r="E91" s="88"/>
      <c r="F91" s="88"/>
      <c r="G91" s="88"/>
      <c r="H91" s="88"/>
    </row>
    <row r="92" spans="2:8" ht="12.75">
      <c r="B92" s="42"/>
      <c r="C92" s="88"/>
      <c r="D92" s="88"/>
      <c r="E92" s="88"/>
      <c r="F92" s="88"/>
      <c r="G92" s="88"/>
      <c r="H92" s="88"/>
    </row>
    <row r="93" spans="2:8" ht="12.75">
      <c r="B93" s="42"/>
      <c r="C93" s="88"/>
      <c r="D93" s="88"/>
      <c r="E93" s="88"/>
      <c r="F93" s="88"/>
      <c r="G93" s="88"/>
      <c r="H93" s="88"/>
    </row>
    <row r="94" spans="2:8" ht="12.75">
      <c r="B94" s="42"/>
      <c r="C94" s="88"/>
      <c r="D94" s="88"/>
      <c r="E94" s="88"/>
      <c r="F94" s="88"/>
      <c r="G94" s="88"/>
      <c r="H94" s="88"/>
    </row>
    <row r="95" spans="2:8" ht="12.75">
      <c r="B95" s="42"/>
      <c r="C95" s="88"/>
      <c r="D95" s="88"/>
      <c r="E95" s="88"/>
      <c r="F95" s="88"/>
      <c r="G95" s="88"/>
      <c r="H95" s="88"/>
    </row>
    <row r="96" spans="2:8" ht="12.75">
      <c r="B96" s="42"/>
      <c r="C96" s="88"/>
      <c r="D96" s="88"/>
      <c r="E96" s="88"/>
      <c r="F96" s="88"/>
      <c r="G96" s="88"/>
      <c r="H96" s="88"/>
    </row>
    <row r="97" spans="2:8" ht="12.75">
      <c r="B97" s="42"/>
      <c r="C97" s="88"/>
      <c r="D97" s="88"/>
      <c r="E97" s="88"/>
      <c r="F97" s="88"/>
      <c r="G97" s="88"/>
      <c r="H97" s="88"/>
    </row>
    <row r="98" spans="2:8" ht="12.75">
      <c r="B98" s="42"/>
      <c r="C98" s="88"/>
      <c r="D98" s="88"/>
      <c r="E98" s="88"/>
      <c r="F98" s="88"/>
      <c r="G98" s="88"/>
      <c r="H98" s="88"/>
    </row>
    <row r="99" spans="2:8" ht="12.75">
      <c r="B99" s="42"/>
      <c r="C99" s="88"/>
      <c r="D99" s="88"/>
      <c r="E99" s="88"/>
      <c r="F99" s="88"/>
      <c r="G99" s="88"/>
      <c r="H99" s="88"/>
    </row>
    <row r="100" spans="2:8" ht="12.75">
      <c r="B100" s="42"/>
      <c r="C100" s="88"/>
      <c r="D100" s="88"/>
      <c r="E100" s="88"/>
      <c r="F100" s="88"/>
      <c r="G100" s="88"/>
      <c r="H100" s="88"/>
    </row>
    <row r="101" spans="2:8" ht="12.75">
      <c r="B101" s="42"/>
      <c r="C101" s="88"/>
      <c r="D101" s="88"/>
      <c r="E101" s="88"/>
      <c r="F101" s="88"/>
      <c r="G101" s="88"/>
      <c r="H101" s="88"/>
    </row>
    <row r="102" spans="2:8" ht="12.75">
      <c r="B102" s="42"/>
      <c r="C102" s="88"/>
      <c r="D102" s="88"/>
      <c r="E102" s="88"/>
      <c r="F102" s="88"/>
      <c r="G102" s="88"/>
      <c r="H102" s="88"/>
    </row>
    <row r="103" spans="2:8" ht="12.75">
      <c r="B103" s="42"/>
      <c r="C103" s="88"/>
      <c r="D103" s="88"/>
      <c r="E103" s="88"/>
      <c r="F103" s="88"/>
      <c r="G103" s="88"/>
      <c r="H103" s="88"/>
    </row>
    <row r="104" spans="2:8" ht="12.75">
      <c r="B104" s="42"/>
      <c r="C104" s="88"/>
      <c r="D104" s="88"/>
      <c r="E104" s="88"/>
      <c r="F104" s="88"/>
      <c r="G104" s="88"/>
      <c r="H104" s="88"/>
    </row>
    <row r="105" spans="2:8" ht="12.75">
      <c r="B105" s="42"/>
      <c r="C105" s="88"/>
      <c r="D105" s="88"/>
      <c r="E105" s="88"/>
      <c r="F105" s="88"/>
      <c r="G105" s="88"/>
      <c r="H105" s="88"/>
    </row>
    <row r="106" spans="2:8" ht="12.75">
      <c r="B106" s="42"/>
      <c r="C106" s="88"/>
      <c r="D106" s="88"/>
      <c r="E106" s="88"/>
      <c r="F106" s="88"/>
      <c r="G106" s="88"/>
      <c r="H106" s="88"/>
    </row>
    <row r="107" spans="2:8" ht="12.75">
      <c r="B107" s="42"/>
      <c r="C107" s="88"/>
      <c r="D107" s="88"/>
      <c r="E107" s="88"/>
      <c r="F107" s="88"/>
      <c r="G107" s="88"/>
      <c r="H107" s="88"/>
    </row>
    <row r="108" spans="2:8" ht="12.75">
      <c r="B108" s="42"/>
      <c r="C108" s="88"/>
      <c r="D108" s="88"/>
      <c r="E108" s="88"/>
      <c r="F108" s="88"/>
      <c r="G108" s="88"/>
      <c r="H108" s="88"/>
    </row>
    <row r="109" spans="2:8" ht="12.75">
      <c r="B109" s="42"/>
      <c r="C109" s="88"/>
      <c r="D109" s="88"/>
      <c r="E109" s="88"/>
      <c r="F109" s="88"/>
      <c r="G109" s="88"/>
      <c r="H109" s="88"/>
    </row>
    <row r="110" spans="2:8" ht="12.75">
      <c r="B110" s="42"/>
      <c r="C110" s="88"/>
      <c r="D110" s="88"/>
      <c r="E110" s="88"/>
      <c r="F110" s="88"/>
      <c r="G110" s="88"/>
      <c r="H110" s="88"/>
    </row>
    <row r="111" spans="2:8" ht="12.75">
      <c r="B111" s="42"/>
      <c r="C111" s="88"/>
      <c r="D111" s="88"/>
      <c r="E111" s="88"/>
      <c r="F111" s="88"/>
      <c r="G111" s="88"/>
      <c r="H111" s="88"/>
    </row>
    <row r="112" spans="2:8" ht="12.75">
      <c r="B112" s="42"/>
      <c r="C112" s="88"/>
      <c r="D112" s="88"/>
      <c r="E112" s="88"/>
      <c r="F112" s="88"/>
      <c r="G112" s="88"/>
      <c r="H112" s="88"/>
    </row>
    <row r="113" spans="2:8" ht="12.75">
      <c r="B113" s="42"/>
      <c r="C113" s="88"/>
      <c r="D113" s="88"/>
      <c r="E113" s="88"/>
      <c r="F113" s="88"/>
      <c r="G113" s="88"/>
      <c r="H113" s="88"/>
    </row>
    <row r="114" spans="2:8" ht="12.75">
      <c r="B114" s="42"/>
      <c r="C114" s="88"/>
      <c r="D114" s="88"/>
      <c r="E114" s="88"/>
      <c r="F114" s="88"/>
      <c r="G114" s="88"/>
      <c r="H114" s="88"/>
    </row>
    <row r="115" spans="2:8" ht="12.75">
      <c r="B115" s="42"/>
      <c r="C115" s="88"/>
      <c r="D115" s="88"/>
      <c r="E115" s="88"/>
      <c r="F115" s="88"/>
      <c r="G115" s="88"/>
      <c r="H115" s="88"/>
    </row>
    <row r="116" spans="2:8" ht="12.75">
      <c r="B116" s="42"/>
      <c r="C116" s="88"/>
      <c r="D116" s="88"/>
      <c r="E116" s="88"/>
      <c r="F116" s="88"/>
      <c r="G116" s="88"/>
      <c r="H116" s="88"/>
    </row>
    <row r="117" spans="2:8" ht="12.75">
      <c r="B117" s="42"/>
      <c r="C117" s="88"/>
      <c r="D117" s="88"/>
      <c r="E117" s="88"/>
      <c r="F117" s="88"/>
      <c r="G117" s="88"/>
      <c r="H117" s="88"/>
    </row>
    <row r="118" spans="2:8" ht="12.75">
      <c r="B118" s="42"/>
      <c r="C118" s="88"/>
      <c r="D118" s="88"/>
      <c r="E118" s="88"/>
      <c r="F118" s="88"/>
      <c r="G118" s="88"/>
      <c r="H118" s="88"/>
    </row>
    <row r="119" spans="2:8" ht="12.75">
      <c r="B119" s="42"/>
      <c r="C119" s="88"/>
      <c r="D119" s="88"/>
      <c r="E119" s="88"/>
      <c r="F119" s="88"/>
      <c r="G119" s="88"/>
      <c r="H119" s="88"/>
    </row>
    <row r="120" spans="2:8" ht="12.75">
      <c r="B120" s="42"/>
      <c r="C120" s="88"/>
      <c r="D120" s="88"/>
      <c r="E120" s="88"/>
      <c r="F120" s="88"/>
      <c r="G120" s="88"/>
      <c r="H120" s="88"/>
    </row>
    <row r="121" spans="2:8" ht="12.75">
      <c r="B121" s="42"/>
      <c r="C121" s="88"/>
      <c r="D121" s="88"/>
      <c r="E121" s="88"/>
      <c r="F121" s="88"/>
      <c r="G121" s="88"/>
      <c r="H121" s="88"/>
    </row>
    <row r="122" spans="2:8" ht="12.75">
      <c r="B122" s="42"/>
      <c r="C122" s="88"/>
      <c r="D122" s="88"/>
      <c r="E122" s="88"/>
      <c r="F122" s="88"/>
      <c r="G122" s="88"/>
      <c r="H122" s="88"/>
    </row>
    <row r="123" spans="2:8" ht="12.75">
      <c r="B123" s="42"/>
      <c r="C123" s="88"/>
      <c r="D123" s="88"/>
      <c r="E123" s="88"/>
      <c r="F123" s="88"/>
      <c r="G123" s="88"/>
      <c r="H123" s="88"/>
    </row>
    <row r="124" spans="2:8" ht="12.75">
      <c r="B124" s="42"/>
      <c r="C124" s="88"/>
      <c r="D124" s="88"/>
      <c r="E124" s="88"/>
      <c r="F124" s="88"/>
      <c r="G124" s="88"/>
      <c r="H124" s="88"/>
    </row>
    <row r="125" spans="2:8" ht="12.75">
      <c r="B125" s="42"/>
      <c r="C125" s="88"/>
      <c r="D125" s="88"/>
      <c r="E125" s="88"/>
      <c r="F125" s="88"/>
      <c r="G125" s="88"/>
      <c r="H125" s="88"/>
    </row>
    <row r="126" spans="2:8" ht="12.75">
      <c r="B126" s="42"/>
      <c r="C126" s="88"/>
      <c r="D126" s="88"/>
      <c r="E126" s="88"/>
      <c r="F126" s="88"/>
      <c r="G126" s="88"/>
      <c r="H126" s="88"/>
    </row>
    <row r="127" spans="2:8" ht="12.75">
      <c r="B127" s="42"/>
      <c r="C127" s="88"/>
      <c r="D127" s="88"/>
      <c r="E127" s="88"/>
      <c r="F127" s="88"/>
      <c r="G127" s="88"/>
      <c r="H127" s="88"/>
    </row>
    <row r="128" spans="2:8" ht="12.75">
      <c r="B128" s="42"/>
      <c r="C128" s="88"/>
      <c r="D128" s="88"/>
      <c r="E128" s="88"/>
      <c r="F128" s="88"/>
      <c r="G128" s="88"/>
      <c r="H128" s="88"/>
    </row>
    <row r="129" spans="2:8" ht="12.75">
      <c r="B129" s="42"/>
      <c r="C129" s="88"/>
      <c r="D129" s="88"/>
      <c r="E129" s="88"/>
      <c r="F129" s="88"/>
      <c r="G129" s="88"/>
      <c r="H129" s="88"/>
    </row>
    <row r="130" spans="2:8" ht="12.75">
      <c r="B130" s="42"/>
      <c r="C130" s="88"/>
      <c r="D130" s="88"/>
      <c r="E130" s="88"/>
      <c r="F130" s="88"/>
      <c r="G130" s="88"/>
      <c r="H130" s="88"/>
    </row>
    <row r="131" spans="2:8" ht="12.75">
      <c r="B131" s="42"/>
      <c r="C131" s="88"/>
      <c r="D131" s="88"/>
      <c r="E131" s="88"/>
      <c r="F131" s="88"/>
      <c r="G131" s="88"/>
      <c r="H131" s="88"/>
    </row>
    <row r="132" spans="2:8" ht="12.75">
      <c r="B132" s="42"/>
      <c r="C132" s="88"/>
      <c r="D132" s="88"/>
      <c r="E132" s="88"/>
      <c r="F132" s="88"/>
      <c r="G132" s="88"/>
      <c r="H132" s="88"/>
    </row>
    <row r="133" spans="2:8" ht="12.75">
      <c r="B133" s="42"/>
      <c r="C133" s="88"/>
      <c r="D133" s="88"/>
      <c r="E133" s="88"/>
      <c r="F133" s="88"/>
      <c r="G133" s="88"/>
      <c r="H133" s="88"/>
    </row>
    <row r="134" spans="2:8" ht="12.75">
      <c r="B134" s="42"/>
      <c r="C134" s="88"/>
      <c r="D134" s="88"/>
      <c r="E134" s="88"/>
      <c r="F134" s="88"/>
      <c r="G134" s="88"/>
      <c r="H134" s="88"/>
    </row>
    <row r="135" spans="2:8" ht="12.75">
      <c r="B135" s="42"/>
      <c r="C135" s="88"/>
      <c r="D135" s="88"/>
      <c r="E135" s="88"/>
      <c r="F135" s="88"/>
      <c r="G135" s="88"/>
      <c r="H135" s="88"/>
    </row>
    <row r="136" spans="2:8" ht="12.75">
      <c r="B136" s="42"/>
      <c r="C136" s="88"/>
      <c r="D136" s="88"/>
      <c r="E136" s="88"/>
      <c r="F136" s="88"/>
      <c r="G136" s="88"/>
      <c r="H136" s="88"/>
    </row>
    <row r="137" spans="2:8" ht="12.75">
      <c r="B137" s="42"/>
      <c r="C137" s="88"/>
      <c r="D137" s="88"/>
      <c r="E137" s="88"/>
      <c r="F137" s="88"/>
      <c r="G137" s="88"/>
      <c r="H137" s="88"/>
    </row>
    <row r="138" spans="2:8" ht="12.75">
      <c r="B138" s="42"/>
      <c r="C138" s="88"/>
      <c r="D138" s="88"/>
      <c r="E138" s="88"/>
      <c r="F138" s="88"/>
      <c r="G138" s="88"/>
      <c r="H138" s="88"/>
    </row>
    <row r="139" spans="2:8" ht="12.75">
      <c r="B139" s="42"/>
      <c r="C139" s="88"/>
      <c r="D139" s="88"/>
      <c r="E139" s="88"/>
      <c r="F139" s="88"/>
      <c r="G139" s="88"/>
      <c r="H139" s="88"/>
    </row>
    <row r="140" spans="2:8" ht="12.75">
      <c r="B140" s="42"/>
      <c r="C140" s="88"/>
      <c r="D140" s="88"/>
      <c r="E140" s="88"/>
      <c r="F140" s="88"/>
      <c r="G140" s="88"/>
      <c r="H140" s="88"/>
    </row>
    <row r="141" spans="2:8" ht="12.75">
      <c r="B141" s="42"/>
      <c r="C141" s="88"/>
      <c r="D141" s="88"/>
      <c r="E141" s="88"/>
      <c r="F141" s="88"/>
      <c r="G141" s="88"/>
      <c r="H141" s="88"/>
    </row>
    <row r="142" spans="2:8" ht="12.75">
      <c r="B142" s="42"/>
      <c r="C142" s="88"/>
      <c r="D142" s="88"/>
      <c r="E142" s="88"/>
      <c r="F142" s="88"/>
      <c r="G142" s="88"/>
      <c r="H142" s="88"/>
    </row>
    <row r="143" spans="2:8" ht="12.75">
      <c r="B143" s="42"/>
      <c r="C143" s="88"/>
      <c r="D143" s="88"/>
      <c r="E143" s="88"/>
      <c r="F143" s="88"/>
      <c r="G143" s="88"/>
      <c r="H143" s="88"/>
    </row>
    <row r="144" spans="2:8" ht="12.75">
      <c r="B144" s="42"/>
      <c r="C144" s="88"/>
      <c r="D144" s="88"/>
      <c r="E144" s="88"/>
      <c r="F144" s="88"/>
      <c r="G144" s="88"/>
      <c r="H144" s="88"/>
    </row>
    <row r="145" spans="2:8" ht="12.75">
      <c r="B145" s="42"/>
      <c r="C145" s="88"/>
      <c r="D145" s="88"/>
      <c r="E145" s="88"/>
      <c r="F145" s="88"/>
      <c r="G145" s="88"/>
      <c r="H145" s="88"/>
    </row>
    <row r="146" spans="2:8" ht="12.75">
      <c r="B146" s="42"/>
      <c r="C146" s="88"/>
      <c r="D146" s="88"/>
      <c r="E146" s="88"/>
      <c r="F146" s="88"/>
      <c r="G146" s="88"/>
      <c r="H146" s="88"/>
    </row>
    <row r="147" spans="2:8" ht="12.75">
      <c r="B147" s="42"/>
      <c r="C147" s="88"/>
      <c r="D147" s="88"/>
      <c r="E147" s="88"/>
      <c r="F147" s="88"/>
      <c r="G147" s="88"/>
      <c r="H147" s="88"/>
    </row>
    <row r="148" spans="2:8" ht="12.75">
      <c r="B148" s="42"/>
      <c r="C148" s="88"/>
      <c r="D148" s="88"/>
      <c r="E148" s="88"/>
      <c r="F148" s="88"/>
      <c r="G148" s="88"/>
      <c r="H148" s="88"/>
    </row>
    <row r="149" spans="2:8" ht="12.75">
      <c r="B149" s="42"/>
      <c r="C149" s="88"/>
      <c r="D149" s="88"/>
      <c r="E149" s="88"/>
      <c r="F149" s="88"/>
      <c r="G149" s="88"/>
      <c r="H149" s="88"/>
    </row>
    <row r="150" spans="2:8" ht="12.75">
      <c r="B150" s="42"/>
      <c r="C150" s="88"/>
      <c r="D150" s="88"/>
      <c r="E150" s="88"/>
      <c r="F150" s="88"/>
      <c r="G150" s="88"/>
      <c r="H150" s="88"/>
    </row>
    <row r="151" spans="2:8" ht="12.75">
      <c r="B151" s="42"/>
      <c r="C151" s="88"/>
      <c r="D151" s="88"/>
      <c r="E151" s="88"/>
      <c r="F151" s="88"/>
      <c r="G151" s="88"/>
      <c r="H151" s="88"/>
    </row>
    <row r="152" spans="2:8" ht="12.75">
      <c r="B152" s="42"/>
      <c r="C152" s="88"/>
      <c r="D152" s="88"/>
      <c r="E152" s="88"/>
      <c r="F152" s="88"/>
      <c r="G152" s="88"/>
      <c r="H152" s="88"/>
    </row>
    <row r="153" spans="3:8" ht="12.75">
      <c r="C153" s="88"/>
      <c r="D153" s="88"/>
      <c r="E153" s="88"/>
      <c r="F153" s="88"/>
      <c r="G153" s="88"/>
      <c r="H153" s="88"/>
    </row>
    <row r="154" spans="3:8" ht="12.75">
      <c r="C154" s="88"/>
      <c r="D154" s="88"/>
      <c r="E154" s="88"/>
      <c r="F154" s="88"/>
      <c r="G154" s="88"/>
      <c r="H154" s="88"/>
    </row>
    <row r="155" spans="3:8" ht="12.75">
      <c r="C155" s="88"/>
      <c r="D155" s="88"/>
      <c r="E155" s="88"/>
      <c r="F155" s="88"/>
      <c r="G155" s="88"/>
      <c r="H155" s="88"/>
    </row>
    <row r="156" spans="3:8" ht="12.75">
      <c r="C156" s="88"/>
      <c r="D156" s="88"/>
      <c r="E156" s="88"/>
      <c r="F156" s="88"/>
      <c r="G156" s="88"/>
      <c r="H156" s="88"/>
    </row>
    <row r="157" spans="3:8" ht="12.75">
      <c r="C157" s="88"/>
      <c r="D157" s="88"/>
      <c r="E157" s="88"/>
      <c r="F157" s="88"/>
      <c r="G157" s="88"/>
      <c r="H157" s="88"/>
    </row>
    <row r="158" spans="3:8" ht="12.75">
      <c r="C158" s="88"/>
      <c r="D158" s="88"/>
      <c r="E158" s="88"/>
      <c r="F158" s="88"/>
      <c r="G158" s="88"/>
      <c r="H158" s="88"/>
    </row>
    <row r="159" spans="3:8" ht="12.75">
      <c r="C159" s="88"/>
      <c r="D159" s="88"/>
      <c r="E159" s="88"/>
      <c r="F159" s="88"/>
      <c r="G159" s="88"/>
      <c r="H159" s="88"/>
    </row>
    <row r="160" spans="3:8" ht="12.75">
      <c r="C160" s="88"/>
      <c r="D160" s="88"/>
      <c r="E160" s="88"/>
      <c r="F160" s="88"/>
      <c r="G160" s="88"/>
      <c r="H160" s="88"/>
    </row>
    <row r="161" spans="3:8" ht="12.75">
      <c r="C161" s="88"/>
      <c r="D161" s="88"/>
      <c r="E161" s="88"/>
      <c r="F161" s="88"/>
      <c r="G161" s="88"/>
      <c r="H161" s="88"/>
    </row>
    <row r="162" spans="3:8" ht="12.75">
      <c r="C162" s="88"/>
      <c r="D162" s="88"/>
      <c r="E162" s="88"/>
      <c r="F162" s="88"/>
      <c r="G162" s="88"/>
      <c r="H162" s="88"/>
    </row>
    <row r="163" spans="3:8" ht="12.75">
      <c r="C163" s="88"/>
      <c r="D163" s="88"/>
      <c r="E163" s="88"/>
      <c r="F163" s="88"/>
      <c r="G163" s="88"/>
      <c r="H163" s="88"/>
    </row>
    <row r="164" spans="3:8" ht="12.75">
      <c r="C164" s="88"/>
      <c r="D164" s="88"/>
      <c r="E164" s="88"/>
      <c r="F164" s="88"/>
      <c r="G164" s="88"/>
      <c r="H164" s="88"/>
    </row>
    <row r="165" spans="3:8" ht="12.75">
      <c r="C165" s="88"/>
      <c r="D165" s="88"/>
      <c r="E165" s="88"/>
      <c r="F165" s="88"/>
      <c r="G165" s="88"/>
      <c r="H165" s="88"/>
    </row>
    <row r="166" spans="3:8" ht="12.75">
      <c r="C166" s="88"/>
      <c r="D166" s="88"/>
      <c r="E166" s="88"/>
      <c r="F166" s="88"/>
      <c r="G166" s="88"/>
      <c r="H166" s="88"/>
    </row>
    <row r="167" spans="3:8" ht="12.75">
      <c r="C167" s="88"/>
      <c r="D167" s="88"/>
      <c r="E167" s="88"/>
      <c r="F167" s="88"/>
      <c r="G167" s="88"/>
      <c r="H167" s="88"/>
    </row>
    <row r="168" spans="3:8" ht="12.75">
      <c r="C168" s="88"/>
      <c r="D168" s="88"/>
      <c r="E168" s="88"/>
      <c r="F168" s="88"/>
      <c r="G168" s="88"/>
      <c r="H168" s="88"/>
    </row>
    <row r="169" spans="3:8" ht="12.75">
      <c r="C169" s="88"/>
      <c r="D169" s="88"/>
      <c r="E169" s="88"/>
      <c r="F169" s="88"/>
      <c r="G169" s="88"/>
      <c r="H169" s="88"/>
    </row>
    <row r="170" spans="3:8" ht="12.75">
      <c r="C170" s="88"/>
      <c r="D170" s="88"/>
      <c r="E170" s="88"/>
      <c r="F170" s="88"/>
      <c r="G170" s="88"/>
      <c r="H170" s="88"/>
    </row>
    <row r="171" spans="3:8" ht="12.75">
      <c r="C171" s="88"/>
      <c r="D171" s="88"/>
      <c r="E171" s="88"/>
      <c r="F171" s="88"/>
      <c r="G171" s="88"/>
      <c r="H171" s="88"/>
    </row>
    <row r="172" spans="3:8" ht="12.75">
      <c r="C172" s="88"/>
      <c r="D172" s="88"/>
      <c r="E172" s="88"/>
      <c r="F172" s="88"/>
      <c r="G172" s="88"/>
      <c r="H172" s="88"/>
    </row>
    <row r="173" spans="3:8" ht="12.75">
      <c r="C173" s="88"/>
      <c r="D173" s="88"/>
      <c r="E173" s="88"/>
      <c r="F173" s="88"/>
      <c r="G173" s="88"/>
      <c r="H173" s="88"/>
    </row>
    <row r="174" spans="3:8" ht="12.75">
      <c r="C174" s="88"/>
      <c r="D174" s="88"/>
      <c r="E174" s="88"/>
      <c r="F174" s="88"/>
      <c r="G174" s="88"/>
      <c r="H174" s="88"/>
    </row>
    <row r="175" spans="3:8" ht="12.75">
      <c r="C175" s="88"/>
      <c r="D175" s="88"/>
      <c r="E175" s="88"/>
      <c r="F175" s="88"/>
      <c r="G175" s="88"/>
      <c r="H175" s="88"/>
    </row>
    <row r="176" spans="3:8" ht="12.75">
      <c r="C176" s="88"/>
      <c r="D176" s="88"/>
      <c r="E176" s="88"/>
      <c r="F176" s="88"/>
      <c r="G176" s="88"/>
      <c r="H176" s="88"/>
    </row>
    <row r="177" spans="3:8" ht="12.75">
      <c r="C177" s="88"/>
      <c r="D177" s="88"/>
      <c r="E177" s="88"/>
      <c r="F177" s="88"/>
      <c r="G177" s="88"/>
      <c r="H177" s="88"/>
    </row>
    <row r="178" spans="3:8" ht="12.75">
      <c r="C178" s="88"/>
      <c r="D178" s="88"/>
      <c r="E178" s="88"/>
      <c r="F178" s="88"/>
      <c r="G178" s="88"/>
      <c r="H178" s="88"/>
    </row>
    <row r="179" spans="3:8" ht="12.75">
      <c r="C179" s="88"/>
      <c r="D179" s="88"/>
      <c r="E179" s="88"/>
      <c r="F179" s="88"/>
      <c r="G179" s="88"/>
      <c r="H179" s="88"/>
    </row>
    <row r="180" spans="3:8" ht="12.75">
      <c r="C180" s="88"/>
      <c r="D180" s="88"/>
      <c r="E180" s="88"/>
      <c r="F180" s="88"/>
      <c r="G180" s="88"/>
      <c r="H180" s="88"/>
    </row>
    <row r="181" spans="3:8" ht="12.75">
      <c r="C181" s="88"/>
      <c r="D181" s="88"/>
      <c r="E181" s="88"/>
      <c r="F181" s="88"/>
      <c r="G181" s="88"/>
      <c r="H181" s="88"/>
    </row>
    <row r="182" spans="3:8" ht="12.75">
      <c r="C182" s="88"/>
      <c r="D182" s="88"/>
      <c r="E182" s="88"/>
      <c r="F182" s="88"/>
      <c r="G182" s="88"/>
      <c r="H182" s="88"/>
    </row>
    <row r="183" spans="3:8" ht="12.75">
      <c r="C183" s="88"/>
      <c r="D183" s="88"/>
      <c r="E183" s="88"/>
      <c r="F183" s="88"/>
      <c r="G183" s="88"/>
      <c r="H183" s="88"/>
    </row>
    <row r="184" spans="3:8" ht="12.75">
      <c r="C184" s="88"/>
      <c r="D184" s="88"/>
      <c r="E184" s="88"/>
      <c r="F184" s="88"/>
      <c r="G184" s="88"/>
      <c r="H184" s="88"/>
    </row>
    <row r="185" spans="3:8" ht="12.75">
      <c r="C185" s="88"/>
      <c r="D185" s="88"/>
      <c r="E185" s="88"/>
      <c r="F185" s="88"/>
      <c r="G185" s="88"/>
      <c r="H185" s="88"/>
    </row>
    <row r="186" spans="3:8" ht="12.75">
      <c r="C186" s="88"/>
      <c r="D186" s="88"/>
      <c r="E186" s="88"/>
      <c r="F186" s="88"/>
      <c r="G186" s="88"/>
      <c r="H186" s="88"/>
    </row>
    <row r="187" spans="3:8" ht="12.75">
      <c r="C187" s="88"/>
      <c r="D187" s="88"/>
      <c r="E187" s="88"/>
      <c r="F187" s="88"/>
      <c r="G187" s="88"/>
      <c r="H187" s="88"/>
    </row>
    <row r="188" spans="3:8" ht="12.75">
      <c r="C188" s="88"/>
      <c r="D188" s="88"/>
      <c r="E188" s="88"/>
      <c r="F188" s="88"/>
      <c r="G188" s="88"/>
      <c r="H188" s="88"/>
    </row>
    <row r="189" spans="3:8" ht="12.75">
      <c r="C189" s="88"/>
      <c r="D189" s="88"/>
      <c r="E189" s="88"/>
      <c r="F189" s="88"/>
      <c r="G189" s="88"/>
      <c r="H189" s="88"/>
    </row>
    <row r="190" spans="3:8" ht="12.75">
      <c r="C190" s="88"/>
      <c r="D190" s="88"/>
      <c r="E190" s="88"/>
      <c r="F190" s="88"/>
      <c r="G190" s="88"/>
      <c r="H190" s="88"/>
    </row>
    <row r="191" spans="3:8" ht="12.75">
      <c r="C191" s="88"/>
      <c r="D191" s="88"/>
      <c r="E191" s="88"/>
      <c r="F191" s="88"/>
      <c r="G191" s="88"/>
      <c r="H191" s="88"/>
    </row>
    <row r="192" spans="3:8" ht="12.75">
      <c r="C192" s="88"/>
      <c r="D192" s="88"/>
      <c r="E192" s="88"/>
      <c r="F192" s="88"/>
      <c r="G192" s="88"/>
      <c r="H192" s="88"/>
    </row>
    <row r="193" spans="3:8" ht="12.75">
      <c r="C193" s="88"/>
      <c r="D193" s="88"/>
      <c r="E193" s="88"/>
      <c r="F193" s="88"/>
      <c r="G193" s="88"/>
      <c r="H193" s="88"/>
    </row>
    <row r="194" spans="3:8" ht="12.75">
      <c r="C194" s="88"/>
      <c r="D194" s="88"/>
      <c r="E194" s="88"/>
      <c r="F194" s="88"/>
      <c r="G194" s="88"/>
      <c r="H194" s="88"/>
    </row>
    <row r="195" spans="3:8" ht="12.75">
      <c r="C195" s="88"/>
      <c r="D195" s="88"/>
      <c r="E195" s="88"/>
      <c r="F195" s="88"/>
      <c r="G195" s="88"/>
      <c r="H195" s="88"/>
    </row>
    <row r="196" spans="3:8" ht="12.75">
      <c r="C196" s="88"/>
      <c r="D196" s="88"/>
      <c r="E196" s="88"/>
      <c r="F196" s="88"/>
      <c r="G196" s="88"/>
      <c r="H196" s="88"/>
    </row>
    <row r="197" spans="3:8" ht="12.75">
      <c r="C197" s="88"/>
      <c r="D197" s="88"/>
      <c r="E197" s="88"/>
      <c r="F197" s="88"/>
      <c r="G197" s="88"/>
      <c r="H197" s="88"/>
    </row>
    <row r="198" spans="3:8" ht="12.75">
      <c r="C198" s="88"/>
      <c r="D198" s="88"/>
      <c r="E198" s="88"/>
      <c r="F198" s="88"/>
      <c r="G198" s="88"/>
      <c r="H198" s="88"/>
    </row>
    <row r="199" spans="3:8" ht="12.75">
      <c r="C199" s="88"/>
      <c r="D199" s="88"/>
      <c r="E199" s="88"/>
      <c r="F199" s="88"/>
      <c r="G199" s="88"/>
      <c r="H199" s="88"/>
    </row>
    <row r="200" spans="3:8" ht="12.75">
      <c r="C200" s="88"/>
      <c r="D200" s="88"/>
      <c r="E200" s="88"/>
      <c r="F200" s="88"/>
      <c r="G200" s="88"/>
      <c r="H200" s="88"/>
    </row>
    <row r="201" spans="3:8" ht="12.75">
      <c r="C201" s="88"/>
      <c r="D201" s="88"/>
      <c r="E201" s="88"/>
      <c r="F201" s="88"/>
      <c r="G201" s="88"/>
      <c r="H201" s="88"/>
    </row>
    <row r="202" spans="3:8" ht="12.75">
      <c r="C202" s="88"/>
      <c r="D202" s="88"/>
      <c r="E202" s="88"/>
      <c r="F202" s="88"/>
      <c r="G202" s="88"/>
      <c r="H202" s="88"/>
    </row>
    <row r="203" spans="3:8" ht="12.75">
      <c r="C203" s="88"/>
      <c r="D203" s="88"/>
      <c r="E203" s="88"/>
      <c r="F203" s="88"/>
      <c r="G203" s="88"/>
      <c r="H203" s="88"/>
    </row>
    <row r="204" spans="3:8" ht="12.75">
      <c r="C204" s="88"/>
      <c r="D204" s="88"/>
      <c r="E204" s="88"/>
      <c r="F204" s="88"/>
      <c r="G204" s="88"/>
      <c r="H204" s="88"/>
    </row>
    <row r="205" spans="3:8" ht="12.75">
      <c r="C205" s="88"/>
      <c r="D205" s="88"/>
      <c r="E205" s="88"/>
      <c r="F205" s="88"/>
      <c r="G205" s="88"/>
      <c r="H205" s="88"/>
    </row>
    <row r="206" spans="3:8" ht="12.75">
      <c r="C206" s="88"/>
      <c r="D206" s="88"/>
      <c r="E206" s="88"/>
      <c r="F206" s="88"/>
      <c r="G206" s="88"/>
      <c r="H206" s="88"/>
    </row>
    <row r="207" spans="3:8" ht="12.75">
      <c r="C207" s="88"/>
      <c r="D207" s="88"/>
      <c r="E207" s="88"/>
      <c r="F207" s="88"/>
      <c r="G207" s="88"/>
      <c r="H207" s="88"/>
    </row>
    <row r="208" spans="3:8" ht="12.75">
      <c r="C208" s="88"/>
      <c r="D208" s="88"/>
      <c r="E208" s="88"/>
      <c r="F208" s="88"/>
      <c r="G208" s="88"/>
      <c r="H208" s="88"/>
    </row>
    <row r="209" spans="3:8" ht="12.75">
      <c r="C209" s="88"/>
      <c r="D209" s="88"/>
      <c r="E209" s="88"/>
      <c r="F209" s="88"/>
      <c r="G209" s="88"/>
      <c r="H209" s="88"/>
    </row>
    <row r="210" spans="3:8" ht="12.75">
      <c r="C210" s="88"/>
      <c r="D210" s="88"/>
      <c r="E210" s="88"/>
      <c r="F210" s="88"/>
      <c r="G210" s="88"/>
      <c r="H210" s="88"/>
    </row>
    <row r="211" spans="3:8" ht="12.75">
      <c r="C211" s="88"/>
      <c r="D211" s="88"/>
      <c r="E211" s="88"/>
      <c r="F211" s="88"/>
      <c r="G211" s="88"/>
      <c r="H211" s="88"/>
    </row>
    <row r="212" spans="3:8" ht="12.75">
      <c r="C212" s="88"/>
      <c r="D212" s="88"/>
      <c r="E212" s="88"/>
      <c r="F212" s="88"/>
      <c r="G212" s="88"/>
      <c r="H212" s="88"/>
    </row>
    <row r="213" spans="3:8" ht="12.75">
      <c r="C213" s="88"/>
      <c r="D213" s="88"/>
      <c r="E213" s="88"/>
      <c r="F213" s="88"/>
      <c r="G213" s="88"/>
      <c r="H213" s="88"/>
    </row>
    <row r="214" spans="3:8" ht="12.75">
      <c r="C214" s="88"/>
      <c r="D214" s="88"/>
      <c r="E214" s="88"/>
      <c r="F214" s="88"/>
      <c r="G214" s="88"/>
      <c r="H214" s="88"/>
    </row>
    <row r="215" spans="3:8" ht="12.75">
      <c r="C215" s="88"/>
      <c r="D215" s="88"/>
      <c r="E215" s="88"/>
      <c r="F215" s="88"/>
      <c r="G215" s="88"/>
      <c r="H215" s="88"/>
    </row>
    <row r="216" spans="3:8" ht="12.75">
      <c r="C216" s="88"/>
      <c r="D216" s="88"/>
      <c r="E216" s="88"/>
      <c r="F216" s="88"/>
      <c r="G216" s="88"/>
      <c r="H216" s="88"/>
    </row>
    <row r="217" spans="3:8" ht="12.75">
      <c r="C217" s="88"/>
      <c r="D217" s="88"/>
      <c r="E217" s="88"/>
      <c r="F217" s="88"/>
      <c r="G217" s="88"/>
      <c r="H217" s="88"/>
    </row>
  </sheetData>
  <mergeCells count="17">
    <mergeCell ref="A11:H11"/>
    <mergeCell ref="A7:H7"/>
    <mergeCell ref="A12:A14"/>
    <mergeCell ref="A16:A18"/>
    <mergeCell ref="C9:C10"/>
    <mergeCell ref="D9:H9"/>
    <mergeCell ref="A9:A10"/>
    <mergeCell ref="B9:B10"/>
    <mergeCell ref="A20:A21"/>
    <mergeCell ref="A24:A25"/>
    <mergeCell ref="B24:B25"/>
    <mergeCell ref="C24:C25"/>
    <mergeCell ref="D24:H24"/>
    <mergeCell ref="A26:H26"/>
    <mergeCell ref="A34:H34"/>
    <mergeCell ref="A35:A36"/>
    <mergeCell ref="A27:A2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C2" sqref="C2"/>
    </sheetView>
  </sheetViews>
  <sheetFormatPr defaultColWidth="9.140625" defaultRowHeight="12.75"/>
  <cols>
    <col min="1" max="1" width="6.00390625" style="0" customWidth="1"/>
    <col min="3" max="3" width="6.7109375" style="0" customWidth="1"/>
    <col min="4" max="4" width="38.57421875" style="0" customWidth="1"/>
    <col min="5" max="6" width="12.28125" style="0" customWidth="1"/>
  </cols>
  <sheetData>
    <row r="1" spans="3:6" ht="32.25" customHeight="1">
      <c r="C1" s="518" t="s">
        <v>592</v>
      </c>
      <c r="D1" s="518"/>
      <c r="E1" s="518"/>
      <c r="F1" s="50"/>
    </row>
    <row r="2" ht="12.75">
      <c r="E2" s="83"/>
    </row>
    <row r="3" ht="12.75">
      <c r="D3" s="22"/>
    </row>
    <row r="4" spans="1:6" ht="15.75">
      <c r="A4" s="458" t="s">
        <v>549</v>
      </c>
      <c r="B4" s="458"/>
      <c r="C4" s="458"/>
      <c r="D4" s="458"/>
      <c r="E4" s="458"/>
      <c r="F4" s="458"/>
    </row>
    <row r="5" spans="1:6" ht="15.75">
      <c r="A5" s="458" t="s">
        <v>157</v>
      </c>
      <c r="B5" s="458"/>
      <c r="C5" s="458"/>
      <c r="D5" s="458"/>
      <c r="E5" s="458"/>
      <c r="F5" s="458"/>
    </row>
    <row r="6" spans="1:6" ht="15.75">
      <c r="A6" s="547" t="s">
        <v>158</v>
      </c>
      <c r="B6" s="547"/>
      <c r="C6" s="547"/>
      <c r="D6" s="547"/>
      <c r="E6" s="547"/>
      <c r="F6" s="547"/>
    </row>
    <row r="7" spans="1:6" ht="15.75">
      <c r="A7" s="153"/>
      <c r="B7" s="153"/>
      <c r="C7" s="153"/>
      <c r="D7" s="153"/>
      <c r="E7" s="153"/>
      <c r="F7" s="153"/>
    </row>
    <row r="8" spans="4:6" ht="13.5" thickBot="1">
      <c r="D8" s="22"/>
      <c r="F8" s="22" t="s">
        <v>2</v>
      </c>
    </row>
    <row r="9" spans="1:6" ht="24.75" customHeight="1" thickBot="1" thickTop="1">
      <c r="A9" s="108" t="s">
        <v>90</v>
      </c>
      <c r="B9" s="106" t="s">
        <v>91</v>
      </c>
      <c r="C9" s="106" t="s">
        <v>6</v>
      </c>
      <c r="D9" s="106" t="s">
        <v>85</v>
      </c>
      <c r="E9" s="106" t="s">
        <v>304</v>
      </c>
      <c r="F9" s="107" t="s">
        <v>88</v>
      </c>
    </row>
    <row r="10" spans="1:6" ht="24.75" customHeight="1" thickTop="1">
      <c r="A10" s="101"/>
      <c r="B10" s="102"/>
      <c r="C10" s="102"/>
      <c r="D10" s="158" t="s">
        <v>92</v>
      </c>
      <c r="E10" s="104">
        <v>8578</v>
      </c>
      <c r="F10" s="105"/>
    </row>
    <row r="11" spans="1:6" ht="24.75" customHeight="1">
      <c r="A11" s="92"/>
      <c r="B11" s="3"/>
      <c r="C11" s="3"/>
      <c r="D11" s="45" t="s">
        <v>304</v>
      </c>
      <c r="E11" s="89">
        <f>SUM(E12)</f>
        <v>113422</v>
      </c>
      <c r="F11" s="93"/>
    </row>
    <row r="12" spans="1:6" ht="24.75" customHeight="1">
      <c r="A12" s="94" t="s">
        <v>162</v>
      </c>
      <c r="B12" s="84"/>
      <c r="C12" s="84"/>
      <c r="D12" s="45" t="s">
        <v>163</v>
      </c>
      <c r="E12" s="87">
        <f>SUM(E13)</f>
        <v>113422</v>
      </c>
      <c r="F12" s="93"/>
    </row>
    <row r="13" spans="1:6" ht="24.75" customHeight="1">
      <c r="A13" s="95" t="s">
        <v>162</v>
      </c>
      <c r="B13" s="19" t="s">
        <v>159</v>
      </c>
      <c r="C13" s="19"/>
      <c r="D13" s="154" t="s">
        <v>161</v>
      </c>
      <c r="E13" s="87">
        <f>SUM(E14)</f>
        <v>113422</v>
      </c>
      <c r="F13" s="93"/>
    </row>
    <row r="14" spans="1:6" ht="24.75" customHeight="1">
      <c r="A14" s="95" t="s">
        <v>162</v>
      </c>
      <c r="B14" s="19" t="s">
        <v>159</v>
      </c>
      <c r="C14" s="84" t="s">
        <v>160</v>
      </c>
      <c r="D14" s="157" t="s">
        <v>164</v>
      </c>
      <c r="E14" s="111">
        <v>113422</v>
      </c>
      <c r="F14" s="93"/>
    </row>
    <row r="15" spans="1:6" ht="24.75" customHeight="1">
      <c r="A15" s="95"/>
      <c r="B15" s="19"/>
      <c r="C15" s="84"/>
      <c r="D15" s="45" t="s">
        <v>76</v>
      </c>
      <c r="E15" s="89">
        <f>E11+E10</f>
        <v>122000</v>
      </c>
      <c r="F15" s="93"/>
    </row>
    <row r="16" spans="1:6" ht="24.75" customHeight="1">
      <c r="A16" s="95"/>
      <c r="B16" s="19"/>
      <c r="C16" s="84"/>
      <c r="D16" s="45" t="s">
        <v>88</v>
      </c>
      <c r="E16" s="87"/>
      <c r="F16" s="112">
        <f>F17</f>
        <v>122000</v>
      </c>
    </row>
    <row r="17" spans="1:6" ht="24.75" customHeight="1">
      <c r="A17" s="94" t="s">
        <v>162</v>
      </c>
      <c r="B17" s="84"/>
      <c r="C17" s="84"/>
      <c r="D17" s="45" t="s">
        <v>163</v>
      </c>
      <c r="E17" s="87"/>
      <c r="F17" s="93">
        <f>F18</f>
        <v>122000</v>
      </c>
    </row>
    <row r="18" spans="1:6" ht="24.75" customHeight="1">
      <c r="A18" s="95" t="s">
        <v>162</v>
      </c>
      <c r="B18" s="19" t="s">
        <v>159</v>
      </c>
      <c r="C18" s="84"/>
      <c r="D18" s="154" t="s">
        <v>161</v>
      </c>
      <c r="E18" s="87"/>
      <c r="F18" s="93">
        <f>SUM(F19:F22)</f>
        <v>122000</v>
      </c>
    </row>
    <row r="19" spans="1:6" ht="24.75" customHeight="1">
      <c r="A19" s="95" t="s">
        <v>162</v>
      </c>
      <c r="B19" s="19" t="s">
        <v>159</v>
      </c>
      <c r="C19" s="84" t="s">
        <v>165</v>
      </c>
      <c r="D19" s="155" t="s">
        <v>169</v>
      </c>
      <c r="E19" s="87"/>
      <c r="F19" s="93">
        <v>30000</v>
      </c>
    </row>
    <row r="20" spans="1:6" ht="24.75" customHeight="1">
      <c r="A20" s="95" t="s">
        <v>162</v>
      </c>
      <c r="B20" s="19" t="s">
        <v>159</v>
      </c>
      <c r="C20" s="84" t="s">
        <v>166</v>
      </c>
      <c r="D20" s="155" t="s">
        <v>172</v>
      </c>
      <c r="E20" s="87"/>
      <c r="F20" s="93">
        <v>82000</v>
      </c>
    </row>
    <row r="21" spans="1:6" ht="24.75" customHeight="1">
      <c r="A21" s="95" t="s">
        <v>162</v>
      </c>
      <c r="B21" s="19" t="s">
        <v>159</v>
      </c>
      <c r="C21" s="84" t="s">
        <v>167</v>
      </c>
      <c r="D21" s="155" t="s">
        <v>170</v>
      </c>
      <c r="E21" s="87"/>
      <c r="F21" s="93">
        <v>5000</v>
      </c>
    </row>
    <row r="22" spans="1:6" ht="24.75" customHeight="1">
      <c r="A22" s="95" t="s">
        <v>162</v>
      </c>
      <c r="B22" s="19" t="s">
        <v>159</v>
      </c>
      <c r="C22" s="84" t="s">
        <v>168</v>
      </c>
      <c r="D22" s="156" t="s">
        <v>171</v>
      </c>
      <c r="E22" s="87"/>
      <c r="F22" s="93">
        <v>5000</v>
      </c>
    </row>
    <row r="23" spans="1:6" ht="24.75" customHeight="1" thickBot="1">
      <c r="A23" s="96"/>
      <c r="B23" s="34"/>
      <c r="C23" s="159"/>
      <c r="D23" s="97" t="s">
        <v>76</v>
      </c>
      <c r="E23" s="98"/>
      <c r="F23" s="113">
        <f>F16</f>
        <v>122000</v>
      </c>
    </row>
    <row r="24" spans="1:6" ht="24.75" customHeight="1" thickBot="1" thickTop="1">
      <c r="A24" s="544" t="s">
        <v>101</v>
      </c>
      <c r="B24" s="545"/>
      <c r="C24" s="545"/>
      <c r="D24" s="545"/>
      <c r="E24" s="99">
        <f>E15</f>
        <v>122000</v>
      </c>
      <c r="F24" s="100">
        <f>F23</f>
        <v>122000</v>
      </c>
    </row>
    <row r="25" spans="1:6" ht="13.5" thickTop="1">
      <c r="A25" s="85"/>
      <c r="B25" s="85"/>
      <c r="C25" s="85"/>
      <c r="E25" s="88"/>
      <c r="F25" s="88"/>
    </row>
    <row r="26" spans="1:6" ht="46.5" customHeight="1">
      <c r="A26" s="634" t="s">
        <v>28</v>
      </c>
      <c r="B26" s="635"/>
      <c r="C26" s="633" t="s">
        <v>173</v>
      </c>
      <c r="D26" s="633"/>
      <c r="E26" s="633"/>
      <c r="F26" s="633"/>
    </row>
    <row r="27" spans="1:6" ht="52.5" customHeight="1">
      <c r="A27" s="634" t="s">
        <v>7</v>
      </c>
      <c r="B27" s="635"/>
      <c r="C27" s="562" t="s">
        <v>174</v>
      </c>
      <c r="D27" s="562"/>
      <c r="E27" s="562"/>
      <c r="F27" s="562"/>
    </row>
    <row r="28" ht="15">
      <c r="C28" s="110"/>
    </row>
    <row r="29" spans="3:6" ht="25.5" customHeight="1">
      <c r="C29" s="110"/>
      <c r="D29" s="562"/>
      <c r="E29" s="562"/>
      <c r="F29" s="562"/>
    </row>
  </sheetData>
  <mergeCells count="10">
    <mergeCell ref="C26:F26"/>
    <mergeCell ref="C27:F27"/>
    <mergeCell ref="D29:F29"/>
    <mergeCell ref="A26:B26"/>
    <mergeCell ref="A27:B27"/>
    <mergeCell ref="C1:E1"/>
    <mergeCell ref="A24:D24"/>
    <mergeCell ref="A4:F4"/>
    <mergeCell ref="A5:F5"/>
    <mergeCell ref="A6:F6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&amp;CBUDŻET GMINY CHOJNÓW NA ROK 2006 - PRZYCHODY I WYDATKI NA RACHUNKU DOCHODÓW WŁASNYCH 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727"/>
  <sheetViews>
    <sheetView workbookViewId="0" topLeftCell="A1">
      <selection activeCell="A2" sqref="A2:E2"/>
    </sheetView>
  </sheetViews>
  <sheetFormatPr defaultColWidth="9.140625" defaultRowHeight="16.5" customHeight="1"/>
  <cols>
    <col min="1" max="1" width="6.28125" style="252" customWidth="1"/>
    <col min="2" max="2" width="9.140625" style="252" customWidth="1"/>
    <col min="3" max="3" width="5.7109375" style="252" customWidth="1"/>
    <col min="4" max="4" width="55.57421875" style="252" customWidth="1"/>
    <col min="5" max="5" width="15.00390625" style="252" customWidth="1"/>
    <col min="6" max="16384" width="9.140625" style="252" customWidth="1"/>
  </cols>
  <sheetData>
    <row r="1" spans="1:5" ht="34.5" customHeight="1">
      <c r="A1" s="250"/>
      <c r="B1" s="487" t="s">
        <v>581</v>
      </c>
      <c r="C1" s="487"/>
      <c r="D1" s="487"/>
      <c r="E1" s="487"/>
    </row>
    <row r="2" spans="1:5" ht="36.75" customHeight="1" thickBot="1">
      <c r="A2" s="488" t="s">
        <v>304</v>
      </c>
      <c r="B2" s="488"/>
      <c r="C2" s="488"/>
      <c r="D2" s="488"/>
      <c r="E2" s="488"/>
    </row>
    <row r="3" spans="1:5" ht="30.75" customHeight="1" thickTop="1">
      <c r="A3" s="253" t="s">
        <v>90</v>
      </c>
      <c r="B3" s="214" t="s">
        <v>91</v>
      </c>
      <c r="C3" s="255" t="s">
        <v>6</v>
      </c>
      <c r="D3" s="255" t="s">
        <v>116</v>
      </c>
      <c r="E3" s="256" t="s">
        <v>305</v>
      </c>
    </row>
    <row r="4" spans="1:5" ht="16.5" customHeight="1">
      <c r="A4" s="257">
        <v>1</v>
      </c>
      <c r="B4" s="91">
        <v>2</v>
      </c>
      <c r="C4" s="91">
        <v>3</v>
      </c>
      <c r="D4" s="91">
        <v>4</v>
      </c>
      <c r="E4" s="258">
        <v>5</v>
      </c>
    </row>
    <row r="5" spans="1:5" ht="16.5" customHeight="1" thickBot="1">
      <c r="A5" s="259" t="s">
        <v>45</v>
      </c>
      <c r="B5" s="489" t="s">
        <v>306</v>
      </c>
      <c r="C5" s="490"/>
      <c r="D5" s="491"/>
      <c r="E5" s="260">
        <f>SUM(E6,E10)</f>
        <v>2844287</v>
      </c>
    </row>
    <row r="6" spans="1:5" ht="16.5" customHeight="1" thickBot="1" thickTop="1">
      <c r="A6" s="261" t="s">
        <v>45</v>
      </c>
      <c r="B6" s="262" t="s">
        <v>46</v>
      </c>
      <c r="C6" s="263"/>
      <c r="D6" s="264" t="s">
        <v>307</v>
      </c>
      <c r="E6" s="265">
        <f>SUM(E7:E9)</f>
        <v>2841287</v>
      </c>
    </row>
    <row r="7" spans="1:5" ht="16.5" customHeight="1" thickTop="1">
      <c r="A7" s="266" t="s">
        <v>45</v>
      </c>
      <c r="B7" s="267" t="s">
        <v>46</v>
      </c>
      <c r="C7" s="268" t="s">
        <v>160</v>
      </c>
      <c r="D7" s="269" t="s">
        <v>164</v>
      </c>
      <c r="E7" s="270">
        <v>150000</v>
      </c>
    </row>
    <row r="8" spans="1:5" ht="39.75" customHeight="1">
      <c r="A8" s="271" t="s">
        <v>45</v>
      </c>
      <c r="B8" s="272" t="s">
        <v>46</v>
      </c>
      <c r="C8" s="273" t="s">
        <v>308</v>
      </c>
      <c r="D8" s="274" t="s">
        <v>546</v>
      </c>
      <c r="E8" s="275">
        <v>2361574</v>
      </c>
    </row>
    <row r="9" spans="1:5" ht="43.5" customHeight="1" thickBot="1">
      <c r="A9" s="276" t="s">
        <v>45</v>
      </c>
      <c r="B9" s="277" t="s">
        <v>46</v>
      </c>
      <c r="C9" s="278" t="s">
        <v>309</v>
      </c>
      <c r="D9" s="279" t="s">
        <v>546</v>
      </c>
      <c r="E9" s="280">
        <v>329713</v>
      </c>
    </row>
    <row r="10" spans="1:5" ht="16.5" customHeight="1" thickBot="1" thickTop="1">
      <c r="A10" s="261" t="s">
        <v>45</v>
      </c>
      <c r="B10" s="262" t="s">
        <v>310</v>
      </c>
      <c r="C10" s="262"/>
      <c r="D10" s="281" t="s">
        <v>311</v>
      </c>
      <c r="E10" s="265">
        <f>SUM(E11:E11)</f>
        <v>3000</v>
      </c>
    </row>
    <row r="11" spans="1:5" ht="16.5" customHeight="1" thickBot="1" thickTop="1">
      <c r="A11" s="282" t="s">
        <v>45</v>
      </c>
      <c r="B11" s="283" t="s">
        <v>310</v>
      </c>
      <c r="C11" s="284" t="s">
        <v>96</v>
      </c>
      <c r="D11" s="285" t="s">
        <v>98</v>
      </c>
      <c r="E11" s="265">
        <v>3000</v>
      </c>
    </row>
    <row r="12" spans="1:5" ht="16.5" customHeight="1" thickBot="1" thickTop="1">
      <c r="A12" s="286"/>
      <c r="B12" s="286"/>
      <c r="C12" s="286"/>
      <c r="D12" s="286"/>
      <c r="E12" s="286"/>
    </row>
    <row r="13" spans="1:5" ht="16.5" customHeight="1" thickBot="1" thickTop="1">
      <c r="A13" s="287" t="s">
        <v>54</v>
      </c>
      <c r="B13" s="492" t="s">
        <v>312</v>
      </c>
      <c r="C13" s="493"/>
      <c r="D13" s="494"/>
      <c r="E13" s="288">
        <f>SUM(E14)</f>
        <v>99500</v>
      </c>
    </row>
    <row r="14" spans="1:5" ht="16.5" customHeight="1" thickBot="1" thickTop="1">
      <c r="A14" s="261" t="s">
        <v>54</v>
      </c>
      <c r="B14" s="262" t="s">
        <v>55</v>
      </c>
      <c r="C14" s="262"/>
      <c r="D14" s="264" t="s">
        <v>313</v>
      </c>
      <c r="E14" s="265">
        <f>SUM(E15:E16)</f>
        <v>99500</v>
      </c>
    </row>
    <row r="15" spans="1:5" ht="16.5" customHeight="1" thickTop="1">
      <c r="A15" s="289" t="s">
        <v>54</v>
      </c>
      <c r="B15" s="268" t="s">
        <v>55</v>
      </c>
      <c r="C15" s="268" t="s">
        <v>96</v>
      </c>
      <c r="D15" s="269" t="s">
        <v>98</v>
      </c>
      <c r="E15" s="270">
        <v>2000</v>
      </c>
    </row>
    <row r="16" spans="1:5" ht="39" customHeight="1" thickBot="1">
      <c r="A16" s="290" t="s">
        <v>54</v>
      </c>
      <c r="B16" s="291" t="s">
        <v>55</v>
      </c>
      <c r="C16" s="292" t="s">
        <v>314</v>
      </c>
      <c r="D16" s="293" t="s">
        <v>315</v>
      </c>
      <c r="E16" s="294">
        <v>97500</v>
      </c>
    </row>
    <row r="17" spans="1:5" ht="16.5" customHeight="1" thickBot="1" thickTop="1">
      <c r="A17" s="286"/>
      <c r="B17" s="286"/>
      <c r="C17" s="286"/>
      <c r="D17" s="286"/>
      <c r="E17" s="286"/>
    </row>
    <row r="18" spans="1:5" ht="16.5" customHeight="1" thickBot="1" thickTop="1">
      <c r="A18" s="295" t="s">
        <v>59</v>
      </c>
      <c r="B18" s="492" t="s">
        <v>316</v>
      </c>
      <c r="C18" s="493"/>
      <c r="D18" s="494"/>
      <c r="E18" s="296">
        <f>SUM(E19,E24)</f>
        <v>397000</v>
      </c>
    </row>
    <row r="19" spans="1:5" ht="16.5" customHeight="1" thickBot="1" thickTop="1">
      <c r="A19" s="261" t="s">
        <v>59</v>
      </c>
      <c r="B19" s="262" t="s">
        <v>60</v>
      </c>
      <c r="C19" s="262"/>
      <c r="D19" s="264" t="s">
        <v>317</v>
      </c>
      <c r="E19" s="265">
        <f>SUM(E20:E23)</f>
        <v>332000</v>
      </c>
    </row>
    <row r="20" spans="1:5" ht="30" customHeight="1" thickTop="1">
      <c r="A20" s="276" t="s">
        <v>59</v>
      </c>
      <c r="B20" s="277" t="s">
        <v>60</v>
      </c>
      <c r="C20" s="297" t="s">
        <v>318</v>
      </c>
      <c r="D20" s="298" t="s">
        <v>319</v>
      </c>
      <c r="E20" s="280">
        <v>10000</v>
      </c>
    </row>
    <row r="21" spans="1:5" ht="16.5" customHeight="1">
      <c r="A21" s="271" t="s">
        <v>59</v>
      </c>
      <c r="B21" s="272" t="s">
        <v>60</v>
      </c>
      <c r="C21" s="273" t="s">
        <v>96</v>
      </c>
      <c r="D21" s="274" t="s">
        <v>98</v>
      </c>
      <c r="E21" s="275">
        <v>12000</v>
      </c>
    </row>
    <row r="22" spans="1:5" ht="16.5" customHeight="1">
      <c r="A22" s="299" t="s">
        <v>59</v>
      </c>
      <c r="B22" s="300" t="s">
        <v>60</v>
      </c>
      <c r="C22" s="301" t="s">
        <v>320</v>
      </c>
      <c r="D22" s="302" t="s">
        <v>321</v>
      </c>
      <c r="E22" s="303">
        <v>300000</v>
      </c>
    </row>
    <row r="23" spans="1:5" ht="16.5" customHeight="1" thickBot="1">
      <c r="A23" s="290" t="s">
        <v>59</v>
      </c>
      <c r="B23" s="291" t="s">
        <v>60</v>
      </c>
      <c r="C23" s="292" t="s">
        <v>322</v>
      </c>
      <c r="D23" s="304" t="s">
        <v>323</v>
      </c>
      <c r="E23" s="294">
        <v>10000</v>
      </c>
    </row>
    <row r="24" spans="1:5" ht="16.5" customHeight="1" thickBot="1" thickTop="1">
      <c r="A24" s="261" t="s">
        <v>59</v>
      </c>
      <c r="B24" s="262" t="s">
        <v>62</v>
      </c>
      <c r="C24" s="262"/>
      <c r="D24" s="264" t="s">
        <v>324</v>
      </c>
      <c r="E24" s="265">
        <f>SUM(E25:E25)</f>
        <v>65000</v>
      </c>
    </row>
    <row r="25" spans="1:5" ht="52.5" customHeight="1" thickBot="1" thickTop="1">
      <c r="A25" s="282" t="s">
        <v>59</v>
      </c>
      <c r="B25" s="283" t="s">
        <v>62</v>
      </c>
      <c r="C25" s="284" t="s">
        <v>325</v>
      </c>
      <c r="D25" s="305" t="s">
        <v>326</v>
      </c>
      <c r="E25" s="265">
        <v>65000</v>
      </c>
    </row>
    <row r="26" spans="1:5" ht="16.5" customHeight="1" thickBot="1" thickTop="1">
      <c r="A26" s="286"/>
      <c r="B26" s="286"/>
      <c r="C26" s="286"/>
      <c r="D26" s="286"/>
      <c r="E26" s="286"/>
    </row>
    <row r="27" spans="1:5" ht="16.5" customHeight="1" thickBot="1" thickTop="1">
      <c r="A27" s="287" t="s">
        <v>64</v>
      </c>
      <c r="B27" s="492" t="s">
        <v>327</v>
      </c>
      <c r="C27" s="493"/>
      <c r="D27" s="494"/>
      <c r="E27" s="288">
        <f>SUM(E28,E30)</f>
        <v>123641</v>
      </c>
    </row>
    <row r="28" spans="1:5" ht="16.5" customHeight="1" thickTop="1">
      <c r="A28" s="306" t="s">
        <v>64</v>
      </c>
      <c r="B28" s="307" t="s">
        <v>328</v>
      </c>
      <c r="C28" s="307"/>
      <c r="D28" s="308" t="s">
        <v>329</v>
      </c>
      <c r="E28" s="280">
        <f>SUM(E29)</f>
        <v>56641</v>
      </c>
    </row>
    <row r="29" spans="1:5" ht="45.75" customHeight="1" thickBot="1">
      <c r="A29" s="299" t="s">
        <v>64</v>
      </c>
      <c r="B29" s="300" t="s">
        <v>328</v>
      </c>
      <c r="C29" s="301" t="s">
        <v>330</v>
      </c>
      <c r="D29" s="302" t="s">
        <v>331</v>
      </c>
      <c r="E29" s="303">
        <v>56641</v>
      </c>
    </row>
    <row r="30" spans="1:5" ht="16.5" customHeight="1" thickBot="1" thickTop="1">
      <c r="A30" s="261" t="s">
        <v>64</v>
      </c>
      <c r="B30" s="262" t="s">
        <v>65</v>
      </c>
      <c r="C30" s="262"/>
      <c r="D30" s="264" t="s">
        <v>332</v>
      </c>
      <c r="E30" s="265">
        <f>SUM(E31:E32)</f>
        <v>67000</v>
      </c>
    </row>
    <row r="31" spans="1:5" ht="16.5" customHeight="1" thickTop="1">
      <c r="A31" s="276" t="s">
        <v>64</v>
      </c>
      <c r="B31" s="277" t="s">
        <v>65</v>
      </c>
      <c r="C31" s="297" t="s">
        <v>333</v>
      </c>
      <c r="D31" s="298" t="s">
        <v>334</v>
      </c>
      <c r="E31" s="280">
        <v>20000</v>
      </c>
    </row>
    <row r="32" spans="1:5" ht="16.5" customHeight="1" thickBot="1">
      <c r="A32" s="290" t="s">
        <v>64</v>
      </c>
      <c r="B32" s="291" t="s">
        <v>65</v>
      </c>
      <c r="C32" s="292" t="s">
        <v>160</v>
      </c>
      <c r="D32" s="293" t="s">
        <v>164</v>
      </c>
      <c r="E32" s="294">
        <v>47000</v>
      </c>
    </row>
    <row r="33" spans="1:5" ht="16.5" customHeight="1" thickBot="1" thickTop="1">
      <c r="A33" s="420"/>
      <c r="B33" s="420"/>
      <c r="C33" s="420"/>
      <c r="D33" s="420"/>
      <c r="E33" s="421"/>
    </row>
    <row r="34" spans="1:5" ht="61.5" customHeight="1" thickBot="1" thickTop="1">
      <c r="A34" s="287" t="s">
        <v>335</v>
      </c>
      <c r="B34" s="492" t="s">
        <v>336</v>
      </c>
      <c r="C34" s="493"/>
      <c r="D34" s="494"/>
      <c r="E34" s="288">
        <f>SUM(E35)</f>
        <v>1480</v>
      </c>
    </row>
    <row r="35" spans="1:5" ht="34.5" customHeight="1" thickBot="1" thickTop="1">
      <c r="A35" s="261" t="s">
        <v>335</v>
      </c>
      <c r="B35" s="262" t="s">
        <v>337</v>
      </c>
      <c r="C35" s="262"/>
      <c r="D35" s="264" t="s">
        <v>338</v>
      </c>
      <c r="E35" s="265">
        <f>SUM(E36)</f>
        <v>1480</v>
      </c>
    </row>
    <row r="36" spans="1:5" ht="43.5" customHeight="1" thickBot="1" thickTop="1">
      <c r="A36" s="309" t="s">
        <v>335</v>
      </c>
      <c r="B36" s="310" t="s">
        <v>337</v>
      </c>
      <c r="C36" s="311" t="s">
        <v>330</v>
      </c>
      <c r="D36" s="312" t="s">
        <v>331</v>
      </c>
      <c r="E36" s="313">
        <v>1480</v>
      </c>
    </row>
    <row r="37" spans="1:5" ht="16.5" customHeight="1" thickBot="1" thickTop="1">
      <c r="A37" s="286"/>
      <c r="B37" s="286"/>
      <c r="C37" s="286"/>
      <c r="D37" s="286"/>
      <c r="E37" s="286"/>
    </row>
    <row r="38" spans="1:5" ht="16.5" customHeight="1" thickBot="1" thickTop="1">
      <c r="A38" s="287" t="s">
        <v>339</v>
      </c>
      <c r="B38" s="492" t="s">
        <v>340</v>
      </c>
      <c r="C38" s="493"/>
      <c r="D38" s="494"/>
      <c r="E38" s="288">
        <f>SUM(E39)</f>
        <v>500</v>
      </c>
    </row>
    <row r="39" spans="1:5" ht="16.5" customHeight="1" thickBot="1" thickTop="1">
      <c r="A39" s="261" t="s">
        <v>339</v>
      </c>
      <c r="B39" s="262" t="s">
        <v>341</v>
      </c>
      <c r="C39" s="262"/>
      <c r="D39" s="264" t="s">
        <v>342</v>
      </c>
      <c r="E39" s="265">
        <f>SUM(E40)</f>
        <v>500</v>
      </c>
    </row>
    <row r="40" spans="1:5" ht="44.25" customHeight="1" thickBot="1" thickTop="1">
      <c r="A40" s="309" t="s">
        <v>339</v>
      </c>
      <c r="B40" s="310" t="s">
        <v>341</v>
      </c>
      <c r="C40" s="311" t="s">
        <v>330</v>
      </c>
      <c r="D40" s="312" t="s">
        <v>331</v>
      </c>
      <c r="E40" s="313">
        <v>500</v>
      </c>
    </row>
    <row r="41" spans="1:5" ht="16.5" customHeight="1" thickBot="1" thickTop="1">
      <c r="A41" s="286"/>
      <c r="B41" s="286"/>
      <c r="C41" s="286"/>
      <c r="D41" s="286"/>
      <c r="E41" s="286"/>
    </row>
    <row r="42" spans="1:5" ht="37.5" customHeight="1" thickBot="1" thickTop="1">
      <c r="A42" s="287" t="s">
        <v>67</v>
      </c>
      <c r="B42" s="492" t="s">
        <v>343</v>
      </c>
      <c r="C42" s="493"/>
      <c r="D42" s="494"/>
      <c r="E42" s="288">
        <f>SUM(E43)</f>
        <v>9700</v>
      </c>
    </row>
    <row r="43" spans="1:5" ht="16.5" customHeight="1" thickBot="1" thickTop="1">
      <c r="A43" s="261" t="s">
        <v>67</v>
      </c>
      <c r="B43" s="262" t="s">
        <v>69</v>
      </c>
      <c r="C43" s="262"/>
      <c r="D43" s="264" t="s">
        <v>344</v>
      </c>
      <c r="E43" s="265">
        <f>SUM(E44:E45)</f>
        <v>9700</v>
      </c>
    </row>
    <row r="44" spans="1:5" ht="51.75" customHeight="1" thickBot="1" thickTop="1">
      <c r="A44" s="309" t="s">
        <v>67</v>
      </c>
      <c r="B44" s="310" t="s">
        <v>69</v>
      </c>
      <c r="C44" s="311" t="s">
        <v>330</v>
      </c>
      <c r="D44" s="312" t="s">
        <v>331</v>
      </c>
      <c r="E44" s="313">
        <v>700</v>
      </c>
    </row>
    <row r="45" spans="1:5" ht="43.5" customHeight="1" thickBot="1" thickTop="1">
      <c r="A45" s="309" t="s">
        <v>67</v>
      </c>
      <c r="B45" s="310" t="s">
        <v>69</v>
      </c>
      <c r="C45" s="311" t="s">
        <v>345</v>
      </c>
      <c r="D45" s="293" t="s">
        <v>346</v>
      </c>
      <c r="E45" s="313">
        <v>9000</v>
      </c>
    </row>
    <row r="46" spans="1:5" ht="16.5" customHeight="1" thickBot="1" thickTop="1">
      <c r="A46" s="286"/>
      <c r="B46" s="286"/>
      <c r="C46" s="286"/>
      <c r="D46" s="286"/>
      <c r="E46" s="286"/>
    </row>
    <row r="47" spans="1:5" ht="73.5" customHeight="1" thickBot="1" thickTop="1">
      <c r="A47" s="295" t="s">
        <v>347</v>
      </c>
      <c r="B47" s="492" t="s">
        <v>348</v>
      </c>
      <c r="C47" s="493"/>
      <c r="D47" s="494"/>
      <c r="E47" s="296">
        <f>SUM(E48,E50,E70,E59,E75,E77,E80)</f>
        <v>6255428</v>
      </c>
    </row>
    <row r="48" spans="1:5" ht="36" customHeight="1" thickBot="1" thickTop="1">
      <c r="A48" s="261" t="s">
        <v>347</v>
      </c>
      <c r="B48" s="262" t="s">
        <v>349</v>
      </c>
      <c r="C48" s="262"/>
      <c r="D48" s="264" t="s">
        <v>350</v>
      </c>
      <c r="E48" s="265">
        <f>SUM(E49:E49)</f>
        <v>2000</v>
      </c>
    </row>
    <row r="49" spans="1:5" ht="35.25" customHeight="1" thickBot="1" thickTop="1">
      <c r="A49" s="276" t="s">
        <v>347</v>
      </c>
      <c r="B49" s="277" t="s">
        <v>349</v>
      </c>
      <c r="C49" s="297" t="s">
        <v>351</v>
      </c>
      <c r="D49" s="298" t="s">
        <v>352</v>
      </c>
      <c r="E49" s="280">
        <v>2000</v>
      </c>
    </row>
    <row r="50" spans="1:5" ht="54.75" customHeight="1" thickBot="1" thickTop="1">
      <c r="A50" s="261" t="s">
        <v>347</v>
      </c>
      <c r="B50" s="262" t="s">
        <v>353</v>
      </c>
      <c r="C50" s="262"/>
      <c r="D50" s="264" t="s">
        <v>354</v>
      </c>
      <c r="E50" s="265">
        <f>SUM(E51:E58)</f>
        <v>2580278</v>
      </c>
    </row>
    <row r="51" spans="1:5" ht="16.5" customHeight="1" thickTop="1">
      <c r="A51" s="276" t="s">
        <v>347</v>
      </c>
      <c r="B51" s="277" t="s">
        <v>353</v>
      </c>
      <c r="C51" s="297" t="s">
        <v>355</v>
      </c>
      <c r="D51" s="298" t="s">
        <v>356</v>
      </c>
      <c r="E51" s="280">
        <v>2307742</v>
      </c>
    </row>
    <row r="52" spans="1:5" ht="16.5" customHeight="1">
      <c r="A52" s="271" t="s">
        <v>347</v>
      </c>
      <c r="B52" s="272" t="s">
        <v>353</v>
      </c>
      <c r="C52" s="273" t="s">
        <v>357</v>
      </c>
      <c r="D52" s="274" t="s">
        <v>358</v>
      </c>
      <c r="E52" s="275">
        <v>115552</v>
      </c>
    </row>
    <row r="53" spans="1:5" ht="16.5" customHeight="1">
      <c r="A53" s="271" t="s">
        <v>347</v>
      </c>
      <c r="B53" s="272" t="s">
        <v>353</v>
      </c>
      <c r="C53" s="273" t="s">
        <v>359</v>
      </c>
      <c r="D53" s="274" t="s">
        <v>360</v>
      </c>
      <c r="E53" s="275">
        <v>65684</v>
      </c>
    </row>
    <row r="54" spans="1:5" ht="16.5" customHeight="1">
      <c r="A54" s="271" t="s">
        <v>347</v>
      </c>
      <c r="B54" s="272" t="s">
        <v>353</v>
      </c>
      <c r="C54" s="273" t="s">
        <v>361</v>
      </c>
      <c r="D54" s="274" t="s">
        <v>362</v>
      </c>
      <c r="E54" s="275">
        <v>28000</v>
      </c>
    </row>
    <row r="55" spans="1:5" ht="16.5" customHeight="1">
      <c r="A55" s="271" t="s">
        <v>347</v>
      </c>
      <c r="B55" s="272" t="s">
        <v>353</v>
      </c>
      <c r="C55" s="273" t="s">
        <v>363</v>
      </c>
      <c r="D55" s="314" t="s">
        <v>364</v>
      </c>
      <c r="E55" s="275">
        <v>200</v>
      </c>
    </row>
    <row r="56" spans="1:5" ht="16.5" customHeight="1">
      <c r="A56" s="271" t="s">
        <v>347</v>
      </c>
      <c r="B56" s="272" t="s">
        <v>353</v>
      </c>
      <c r="C56" s="273" t="s">
        <v>365</v>
      </c>
      <c r="D56" s="274" t="s">
        <v>366</v>
      </c>
      <c r="E56" s="275">
        <v>100</v>
      </c>
    </row>
    <row r="57" spans="1:5" ht="16.5" customHeight="1">
      <c r="A57" s="271" t="s">
        <v>347</v>
      </c>
      <c r="B57" s="272" t="s">
        <v>353</v>
      </c>
      <c r="C57" s="273" t="s">
        <v>367</v>
      </c>
      <c r="D57" s="274" t="s">
        <v>368</v>
      </c>
      <c r="E57" s="275">
        <v>3000</v>
      </c>
    </row>
    <row r="58" spans="1:5" ht="16.5" customHeight="1" thickBot="1">
      <c r="A58" s="290" t="s">
        <v>347</v>
      </c>
      <c r="B58" s="291" t="s">
        <v>353</v>
      </c>
      <c r="C58" s="292" t="s">
        <v>369</v>
      </c>
      <c r="D58" s="315" t="s">
        <v>370</v>
      </c>
      <c r="E58" s="294">
        <v>60000</v>
      </c>
    </row>
    <row r="59" spans="1:5" ht="62.25" customHeight="1" thickBot="1" thickTop="1">
      <c r="A59" s="261" t="s">
        <v>347</v>
      </c>
      <c r="B59" s="262" t="s">
        <v>371</v>
      </c>
      <c r="C59" s="262"/>
      <c r="D59" s="264" t="s">
        <v>372</v>
      </c>
      <c r="E59" s="265">
        <f>SUM(E60:E69)</f>
        <v>1784309</v>
      </c>
    </row>
    <row r="60" spans="1:5" ht="16.5" customHeight="1" thickTop="1">
      <c r="A60" s="266" t="s">
        <v>347</v>
      </c>
      <c r="B60" s="267" t="s">
        <v>371</v>
      </c>
      <c r="C60" s="297" t="s">
        <v>355</v>
      </c>
      <c r="D60" s="298" t="s">
        <v>356</v>
      </c>
      <c r="E60" s="270">
        <v>838164</v>
      </c>
    </row>
    <row r="61" spans="1:5" ht="16.5" customHeight="1">
      <c r="A61" s="271" t="s">
        <v>347</v>
      </c>
      <c r="B61" s="272" t="s">
        <v>371</v>
      </c>
      <c r="C61" s="273" t="s">
        <v>357</v>
      </c>
      <c r="D61" s="274" t="s">
        <v>358</v>
      </c>
      <c r="E61" s="275">
        <v>804448</v>
      </c>
    </row>
    <row r="62" spans="1:5" ht="16.5" customHeight="1">
      <c r="A62" s="271" t="s">
        <v>347</v>
      </c>
      <c r="B62" s="272" t="s">
        <v>371</v>
      </c>
      <c r="C62" s="273" t="s">
        <v>359</v>
      </c>
      <c r="D62" s="274" t="s">
        <v>360</v>
      </c>
      <c r="E62" s="275">
        <v>4987</v>
      </c>
    </row>
    <row r="63" spans="1:5" ht="16.5" customHeight="1">
      <c r="A63" s="271" t="s">
        <v>347</v>
      </c>
      <c r="B63" s="272" t="s">
        <v>371</v>
      </c>
      <c r="C63" s="273" t="s">
        <v>361</v>
      </c>
      <c r="D63" s="274" t="s">
        <v>362</v>
      </c>
      <c r="E63" s="275">
        <v>35000</v>
      </c>
    </row>
    <row r="64" spans="1:5" ht="16.5" customHeight="1">
      <c r="A64" s="271" t="s">
        <v>347</v>
      </c>
      <c r="B64" s="272" t="s">
        <v>371</v>
      </c>
      <c r="C64" s="273" t="s">
        <v>373</v>
      </c>
      <c r="D64" s="274" t="s">
        <v>374</v>
      </c>
      <c r="E64" s="275">
        <v>2400</v>
      </c>
    </row>
    <row r="65" spans="1:5" ht="16.5" customHeight="1">
      <c r="A65" s="271" t="s">
        <v>347</v>
      </c>
      <c r="B65" s="272" t="s">
        <v>371</v>
      </c>
      <c r="C65" s="273" t="s">
        <v>375</v>
      </c>
      <c r="D65" s="274" t="s">
        <v>376</v>
      </c>
      <c r="E65" s="275">
        <v>3210</v>
      </c>
    </row>
    <row r="66" spans="1:5" ht="16.5" customHeight="1">
      <c r="A66" s="271" t="s">
        <v>347</v>
      </c>
      <c r="B66" s="272" t="s">
        <v>371</v>
      </c>
      <c r="C66" s="273" t="s">
        <v>363</v>
      </c>
      <c r="D66" s="314" t="s">
        <v>364</v>
      </c>
      <c r="E66" s="275">
        <v>100</v>
      </c>
    </row>
    <row r="67" spans="1:5" ht="16.5" customHeight="1">
      <c r="A67" s="271" t="s">
        <v>347</v>
      </c>
      <c r="B67" s="272" t="s">
        <v>371</v>
      </c>
      <c r="C67" s="273" t="s">
        <v>365</v>
      </c>
      <c r="D67" s="274" t="s">
        <v>377</v>
      </c>
      <c r="E67" s="275">
        <v>1000</v>
      </c>
    </row>
    <row r="68" spans="1:5" ht="16.5" customHeight="1">
      <c r="A68" s="271" t="s">
        <v>347</v>
      </c>
      <c r="B68" s="272" t="s">
        <v>371</v>
      </c>
      <c r="C68" s="273" t="s">
        <v>367</v>
      </c>
      <c r="D68" s="274" t="s">
        <v>368</v>
      </c>
      <c r="E68" s="275">
        <v>45000</v>
      </c>
    </row>
    <row r="69" spans="1:5" ht="16.5" customHeight="1" thickBot="1">
      <c r="A69" s="271" t="s">
        <v>347</v>
      </c>
      <c r="B69" s="272" t="s">
        <v>371</v>
      </c>
      <c r="C69" s="273" t="s">
        <v>369</v>
      </c>
      <c r="D69" s="316" t="s">
        <v>370</v>
      </c>
      <c r="E69" s="294">
        <v>50000</v>
      </c>
    </row>
    <row r="70" spans="1:5" ht="44.25" customHeight="1" thickBot="1" thickTop="1">
      <c r="A70" s="317">
        <v>756</v>
      </c>
      <c r="B70" s="263">
        <v>75618</v>
      </c>
      <c r="C70" s="262"/>
      <c r="D70" s="264" t="s">
        <v>378</v>
      </c>
      <c r="E70" s="318">
        <f>SUM(E71:E74)</f>
        <v>270300</v>
      </c>
    </row>
    <row r="71" spans="1:5" ht="16.5" customHeight="1" thickTop="1">
      <c r="A71" s="319">
        <v>756</v>
      </c>
      <c r="B71" s="320">
        <v>75618</v>
      </c>
      <c r="C71" s="297" t="s">
        <v>379</v>
      </c>
      <c r="D71" s="298" t="s">
        <v>380</v>
      </c>
      <c r="E71" s="321">
        <v>20000</v>
      </c>
    </row>
    <row r="72" spans="1:5" ht="16.5" customHeight="1">
      <c r="A72" s="322">
        <v>756</v>
      </c>
      <c r="B72" s="323">
        <v>75618</v>
      </c>
      <c r="C72" s="273" t="s">
        <v>381</v>
      </c>
      <c r="D72" s="274" t="s">
        <v>382</v>
      </c>
      <c r="E72" s="324">
        <v>140000</v>
      </c>
    </row>
    <row r="73" spans="1:5" ht="16.5" customHeight="1">
      <c r="A73" s="325">
        <v>756</v>
      </c>
      <c r="B73" s="326">
        <v>75618</v>
      </c>
      <c r="C73" s="301" t="s">
        <v>383</v>
      </c>
      <c r="D73" s="302" t="s">
        <v>384</v>
      </c>
      <c r="E73" s="327">
        <v>110000</v>
      </c>
    </row>
    <row r="74" spans="1:5" ht="16.5" customHeight="1" thickBot="1">
      <c r="A74" s="325">
        <v>756</v>
      </c>
      <c r="B74" s="326">
        <v>75618</v>
      </c>
      <c r="C74" s="301" t="s">
        <v>385</v>
      </c>
      <c r="D74" s="302" t="s">
        <v>386</v>
      </c>
      <c r="E74" s="327">
        <v>300</v>
      </c>
    </row>
    <row r="75" spans="1:5" ht="16.5" customHeight="1" thickBot="1" thickTop="1">
      <c r="A75" s="317">
        <v>756</v>
      </c>
      <c r="B75" s="263">
        <v>75619</v>
      </c>
      <c r="C75" s="262"/>
      <c r="D75" s="328" t="s">
        <v>387</v>
      </c>
      <c r="E75" s="318">
        <f>SUM(E76)</f>
        <v>7000</v>
      </c>
    </row>
    <row r="76" spans="1:5" ht="31.5" customHeight="1" thickBot="1" thickTop="1">
      <c r="A76" s="329">
        <v>756</v>
      </c>
      <c r="B76" s="330">
        <v>75619</v>
      </c>
      <c r="C76" s="284" t="s">
        <v>388</v>
      </c>
      <c r="D76" s="331" t="s">
        <v>389</v>
      </c>
      <c r="E76" s="318">
        <v>7000</v>
      </c>
    </row>
    <row r="77" spans="1:5" ht="33.75" customHeight="1" thickBot="1" thickTop="1">
      <c r="A77" s="317">
        <v>756</v>
      </c>
      <c r="B77" s="263">
        <v>75621</v>
      </c>
      <c r="C77" s="262"/>
      <c r="D77" s="264" t="s">
        <v>390</v>
      </c>
      <c r="E77" s="318">
        <f>SUM(E78:E79)</f>
        <v>1610541</v>
      </c>
    </row>
    <row r="78" spans="1:5" ht="16.5" customHeight="1" thickTop="1">
      <c r="A78" s="332">
        <v>756</v>
      </c>
      <c r="B78" s="333">
        <v>75621</v>
      </c>
      <c r="C78" s="268" t="s">
        <v>391</v>
      </c>
      <c r="D78" s="269" t="s">
        <v>392</v>
      </c>
      <c r="E78" s="334">
        <v>1600541</v>
      </c>
    </row>
    <row r="79" spans="1:5" ht="16.5" customHeight="1" thickBot="1">
      <c r="A79" s="335">
        <v>756</v>
      </c>
      <c r="B79" s="336">
        <v>75621</v>
      </c>
      <c r="C79" s="292" t="s">
        <v>393</v>
      </c>
      <c r="D79" s="293" t="s">
        <v>394</v>
      </c>
      <c r="E79" s="337">
        <v>10000</v>
      </c>
    </row>
    <row r="80" spans="1:5" ht="33.75" customHeight="1" thickBot="1" thickTop="1">
      <c r="A80" s="317">
        <v>756</v>
      </c>
      <c r="B80" s="263">
        <v>75647</v>
      </c>
      <c r="C80" s="262"/>
      <c r="D80" s="264" t="s">
        <v>395</v>
      </c>
      <c r="E80" s="318">
        <f>SUM(E81)</f>
        <v>1000</v>
      </c>
    </row>
    <row r="81" spans="1:5" ht="16.5" customHeight="1" thickBot="1" thickTop="1">
      <c r="A81" s="329">
        <v>756</v>
      </c>
      <c r="B81" s="330">
        <v>75647</v>
      </c>
      <c r="C81" s="284" t="s">
        <v>160</v>
      </c>
      <c r="D81" s="338" t="s">
        <v>164</v>
      </c>
      <c r="E81" s="318">
        <v>1000</v>
      </c>
    </row>
    <row r="82" spans="1:5" ht="15" customHeight="1" thickBot="1" thickTop="1">
      <c r="A82" s="286"/>
      <c r="B82" s="286"/>
      <c r="C82" s="286"/>
      <c r="D82" s="286"/>
      <c r="E82" s="286"/>
    </row>
    <row r="83" spans="1:5" ht="26.25" customHeight="1" thickBot="1" thickTop="1">
      <c r="A83" s="287" t="s">
        <v>396</v>
      </c>
      <c r="B83" s="492" t="s">
        <v>397</v>
      </c>
      <c r="C83" s="493"/>
      <c r="D83" s="494"/>
      <c r="E83" s="288">
        <f>SUM(E84,E86,E88,E90)</f>
        <v>4461327</v>
      </c>
    </row>
    <row r="84" spans="1:5" ht="34.5" customHeight="1" thickBot="1" thickTop="1">
      <c r="A84" s="261" t="s">
        <v>396</v>
      </c>
      <c r="B84" s="262" t="s">
        <v>398</v>
      </c>
      <c r="C84" s="262"/>
      <c r="D84" s="264" t="s">
        <v>399</v>
      </c>
      <c r="E84" s="265">
        <f>SUM(E85)</f>
        <v>2691679</v>
      </c>
    </row>
    <row r="85" spans="1:5" ht="16.5" customHeight="1" thickBot="1" thickTop="1">
      <c r="A85" s="282" t="s">
        <v>396</v>
      </c>
      <c r="B85" s="284"/>
      <c r="C85" s="284" t="s">
        <v>400</v>
      </c>
      <c r="D85" s="305" t="s">
        <v>401</v>
      </c>
      <c r="E85" s="265">
        <v>2691679</v>
      </c>
    </row>
    <row r="86" spans="1:5" ht="16.5" customHeight="1" thickBot="1" thickTop="1">
      <c r="A86" s="261" t="s">
        <v>396</v>
      </c>
      <c r="B86" s="262" t="s">
        <v>402</v>
      </c>
      <c r="C86" s="262"/>
      <c r="D86" s="264" t="s">
        <v>403</v>
      </c>
      <c r="E86" s="265">
        <f>SUM(E87)</f>
        <v>1634968</v>
      </c>
    </row>
    <row r="87" spans="1:5" ht="16.5" customHeight="1" thickBot="1" thickTop="1">
      <c r="A87" s="282" t="s">
        <v>396</v>
      </c>
      <c r="B87" s="283" t="s">
        <v>402</v>
      </c>
      <c r="C87" s="284" t="s">
        <v>400</v>
      </c>
      <c r="D87" s="305" t="s">
        <v>401</v>
      </c>
      <c r="E87" s="265">
        <v>1634968</v>
      </c>
    </row>
    <row r="88" spans="1:5" ht="16.5" customHeight="1" thickBot="1" thickTop="1">
      <c r="A88" s="261" t="s">
        <v>396</v>
      </c>
      <c r="B88" s="262" t="s">
        <v>404</v>
      </c>
      <c r="C88" s="262"/>
      <c r="D88" s="264" t="s">
        <v>405</v>
      </c>
      <c r="E88" s="265">
        <f>SUM(E89)</f>
        <v>20000</v>
      </c>
    </row>
    <row r="89" spans="1:5" ht="16.5" customHeight="1" thickBot="1" thickTop="1">
      <c r="A89" s="282" t="s">
        <v>396</v>
      </c>
      <c r="B89" s="283" t="s">
        <v>404</v>
      </c>
      <c r="C89" s="284" t="s">
        <v>322</v>
      </c>
      <c r="D89" s="305" t="s">
        <v>323</v>
      </c>
      <c r="E89" s="265">
        <v>20000</v>
      </c>
    </row>
    <row r="90" spans="1:5" ht="21.75" customHeight="1" thickBot="1" thickTop="1">
      <c r="A90" s="261" t="s">
        <v>396</v>
      </c>
      <c r="B90" s="262" t="s">
        <v>406</v>
      </c>
      <c r="C90" s="262"/>
      <c r="D90" s="339" t="s">
        <v>407</v>
      </c>
      <c r="E90" s="265">
        <f>SUM(E91)</f>
        <v>114680</v>
      </c>
    </row>
    <row r="91" spans="1:5" ht="16.5" customHeight="1" thickBot="1" thickTop="1">
      <c r="A91" s="282" t="s">
        <v>396</v>
      </c>
      <c r="B91" s="284"/>
      <c r="C91" s="284" t="s">
        <v>400</v>
      </c>
      <c r="D91" s="305" t="s">
        <v>401</v>
      </c>
      <c r="E91" s="265">
        <v>114680</v>
      </c>
    </row>
    <row r="92" spans="1:5" ht="9" customHeight="1" thickBot="1" thickTop="1">
      <c r="A92" s="250"/>
      <c r="B92" s="250"/>
      <c r="C92" s="250"/>
      <c r="D92" s="250"/>
      <c r="E92" s="250"/>
    </row>
    <row r="93" spans="1:5" ht="16.5" customHeight="1" thickBot="1" thickTop="1">
      <c r="A93" s="295" t="s">
        <v>408</v>
      </c>
      <c r="B93" s="492" t="s">
        <v>409</v>
      </c>
      <c r="C93" s="493"/>
      <c r="D93" s="494"/>
      <c r="E93" s="296">
        <f>SUM(E94,E96,E98,E101,E103)</f>
        <v>3451000</v>
      </c>
    </row>
    <row r="94" spans="1:5" ht="42" customHeight="1" thickBot="1" thickTop="1">
      <c r="A94" s="261" t="s">
        <v>408</v>
      </c>
      <c r="B94" s="262" t="s">
        <v>410</v>
      </c>
      <c r="C94" s="262"/>
      <c r="D94" s="264" t="s">
        <v>411</v>
      </c>
      <c r="E94" s="265">
        <f>SUM(E95)</f>
        <v>2760000</v>
      </c>
    </row>
    <row r="95" spans="1:5" ht="49.5" customHeight="1" thickBot="1" thickTop="1">
      <c r="A95" s="282" t="s">
        <v>408</v>
      </c>
      <c r="B95" s="283" t="s">
        <v>410</v>
      </c>
      <c r="C95" s="284" t="s">
        <v>330</v>
      </c>
      <c r="D95" s="305" t="s">
        <v>412</v>
      </c>
      <c r="E95" s="265">
        <v>2760000</v>
      </c>
    </row>
    <row r="96" spans="1:5" ht="45.75" customHeight="1" thickBot="1" thickTop="1">
      <c r="A96" s="261" t="s">
        <v>408</v>
      </c>
      <c r="B96" s="262" t="s">
        <v>17</v>
      </c>
      <c r="C96" s="262"/>
      <c r="D96" s="264" t="s">
        <v>413</v>
      </c>
      <c r="E96" s="265">
        <f>SUM(E97)</f>
        <v>14000</v>
      </c>
    </row>
    <row r="97" spans="1:5" ht="43.5" customHeight="1" thickBot="1" thickTop="1">
      <c r="A97" s="282" t="s">
        <v>408</v>
      </c>
      <c r="B97" s="283" t="s">
        <v>17</v>
      </c>
      <c r="C97" s="284" t="s">
        <v>330</v>
      </c>
      <c r="D97" s="305" t="s">
        <v>412</v>
      </c>
      <c r="E97" s="265">
        <v>14000</v>
      </c>
    </row>
    <row r="98" spans="1:5" ht="35.25" customHeight="1" thickBot="1" thickTop="1">
      <c r="A98" s="261" t="s">
        <v>408</v>
      </c>
      <c r="B98" s="262" t="s">
        <v>19</v>
      </c>
      <c r="C98" s="262"/>
      <c r="D98" s="264" t="s">
        <v>414</v>
      </c>
      <c r="E98" s="265">
        <f>SUM(E99:E100)</f>
        <v>368000</v>
      </c>
    </row>
    <row r="99" spans="1:5" ht="48.75" customHeight="1" thickTop="1">
      <c r="A99" s="340" t="s">
        <v>408</v>
      </c>
      <c r="B99" s="341" t="s">
        <v>19</v>
      </c>
      <c r="C99" s="278" t="s">
        <v>330</v>
      </c>
      <c r="D99" s="279" t="s">
        <v>412</v>
      </c>
      <c r="E99" s="342">
        <v>70000</v>
      </c>
    </row>
    <row r="100" spans="1:5" ht="29.25" customHeight="1" thickBot="1">
      <c r="A100" s="290" t="s">
        <v>408</v>
      </c>
      <c r="B100" s="291" t="s">
        <v>19</v>
      </c>
      <c r="C100" s="292" t="s">
        <v>415</v>
      </c>
      <c r="D100" s="293" t="s">
        <v>416</v>
      </c>
      <c r="E100" s="294">
        <v>298000</v>
      </c>
    </row>
    <row r="101" spans="1:5" ht="16.5" customHeight="1" thickBot="1" thickTop="1">
      <c r="A101" s="261" t="s">
        <v>408</v>
      </c>
      <c r="B101" s="262" t="s">
        <v>417</v>
      </c>
      <c r="C101" s="262"/>
      <c r="D101" s="264" t="s">
        <v>418</v>
      </c>
      <c r="E101" s="265">
        <f>SUM(E102)</f>
        <v>228000</v>
      </c>
    </row>
    <row r="102" spans="1:5" ht="41.25" customHeight="1" thickBot="1" thickTop="1">
      <c r="A102" s="309" t="s">
        <v>408</v>
      </c>
      <c r="B102" s="310" t="s">
        <v>417</v>
      </c>
      <c r="C102" s="311" t="s">
        <v>415</v>
      </c>
      <c r="D102" s="312" t="s">
        <v>416</v>
      </c>
      <c r="E102" s="313">
        <v>228000</v>
      </c>
    </row>
    <row r="103" spans="1:5" ht="16.5" customHeight="1" thickBot="1" thickTop="1">
      <c r="A103" s="261" t="s">
        <v>408</v>
      </c>
      <c r="B103" s="262" t="s">
        <v>419</v>
      </c>
      <c r="C103" s="262"/>
      <c r="D103" s="264" t="s">
        <v>324</v>
      </c>
      <c r="E103" s="265">
        <f>SUM(E104)</f>
        <v>81000</v>
      </c>
    </row>
    <row r="104" spans="1:5" ht="39.75" customHeight="1" thickBot="1" thickTop="1">
      <c r="A104" s="309" t="s">
        <v>408</v>
      </c>
      <c r="B104" s="310" t="s">
        <v>417</v>
      </c>
      <c r="C104" s="311" t="s">
        <v>415</v>
      </c>
      <c r="D104" s="312" t="s">
        <v>416</v>
      </c>
      <c r="E104" s="313">
        <v>81000</v>
      </c>
    </row>
    <row r="105" spans="1:5" ht="16.5" customHeight="1" thickBot="1" thickTop="1">
      <c r="A105" s="250"/>
      <c r="B105" s="250"/>
      <c r="C105" s="250"/>
      <c r="D105" s="250"/>
      <c r="E105" s="250"/>
    </row>
    <row r="106" spans="1:5" ht="16.5" customHeight="1" thickBot="1" thickTop="1">
      <c r="A106" s="287" t="s">
        <v>420</v>
      </c>
      <c r="B106" s="492" t="s">
        <v>421</v>
      </c>
      <c r="C106" s="493"/>
      <c r="D106" s="494"/>
      <c r="E106" s="288">
        <f>SUM(E107)</f>
        <v>13600</v>
      </c>
    </row>
    <row r="107" spans="1:5" ht="54.75" customHeight="1" thickBot="1" thickTop="1">
      <c r="A107" s="261" t="s">
        <v>420</v>
      </c>
      <c r="B107" s="262" t="s">
        <v>422</v>
      </c>
      <c r="C107" s="262"/>
      <c r="D107" s="264" t="s">
        <v>423</v>
      </c>
      <c r="E107" s="265">
        <f>SUM(E108)</f>
        <v>13600</v>
      </c>
    </row>
    <row r="108" spans="1:5" ht="16.5" customHeight="1" thickBot="1" thickTop="1">
      <c r="A108" s="282" t="s">
        <v>420</v>
      </c>
      <c r="B108" s="283" t="s">
        <v>422</v>
      </c>
      <c r="C108" s="284" t="s">
        <v>160</v>
      </c>
      <c r="D108" s="343" t="s">
        <v>164</v>
      </c>
      <c r="E108" s="265">
        <v>13600</v>
      </c>
    </row>
    <row r="109" spans="1:5" ht="16.5" customHeight="1" thickBot="1" thickTop="1">
      <c r="A109" s="250"/>
      <c r="B109" s="250"/>
      <c r="C109" s="250"/>
      <c r="D109" s="250"/>
      <c r="E109" s="250"/>
    </row>
    <row r="110" spans="1:5" ht="16.5" customHeight="1" thickBot="1" thickTop="1">
      <c r="A110" s="495" t="s">
        <v>76</v>
      </c>
      <c r="B110" s="496"/>
      <c r="C110" s="496"/>
      <c r="D110" s="496"/>
      <c r="E110" s="288">
        <f>SUM(E5,E13,E18,E27,E34,E38,E42,E47,E83,E93,E106)</f>
        <v>17657463</v>
      </c>
    </row>
    <row r="111" spans="1:5" ht="16.5" customHeight="1" thickBot="1" thickTop="1">
      <c r="A111" s="250"/>
      <c r="B111" s="250"/>
      <c r="C111" s="250"/>
      <c r="D111" s="250"/>
      <c r="E111" s="250"/>
    </row>
    <row r="112" spans="1:5" ht="19.5" customHeight="1" thickBot="1" thickTop="1">
      <c r="A112" s="250"/>
      <c r="B112" s="430">
        <v>952</v>
      </c>
      <c r="C112" s="486" t="s">
        <v>424</v>
      </c>
      <c r="D112" s="486"/>
      <c r="E112" s="431">
        <v>1876309</v>
      </c>
    </row>
    <row r="113" spans="1:5" ht="19.5" customHeight="1" thickBot="1" thickTop="1">
      <c r="A113" s="250"/>
      <c r="B113" s="418"/>
      <c r="C113" s="484" t="s">
        <v>76</v>
      </c>
      <c r="D113" s="485"/>
      <c r="E113" s="419">
        <f>SUM(E112:E112)</f>
        <v>1876309</v>
      </c>
    </row>
    <row r="114" spans="1:5" ht="16.5" customHeight="1" thickTop="1">
      <c r="A114" s="250"/>
      <c r="B114" s="250"/>
      <c r="C114" s="250"/>
      <c r="D114" s="250"/>
      <c r="E114" s="250"/>
    </row>
    <row r="115" spans="1:5" ht="16.5" customHeight="1">
      <c r="A115" s="250"/>
      <c r="B115" s="250"/>
      <c r="C115" s="250"/>
      <c r="D115" s="250"/>
      <c r="E115" s="250"/>
    </row>
    <row r="116" spans="1:5" ht="16.5" customHeight="1">
      <c r="A116" s="250"/>
      <c r="B116" s="250"/>
      <c r="C116" s="250"/>
      <c r="D116" s="250"/>
      <c r="E116" s="250"/>
    </row>
    <row r="117" spans="1:5" ht="16.5" customHeight="1">
      <c r="A117" s="250"/>
      <c r="B117" s="250"/>
      <c r="C117" s="250"/>
      <c r="D117" s="250"/>
      <c r="E117" s="250"/>
    </row>
    <row r="118" spans="1:5" ht="16.5" customHeight="1">
      <c r="A118" s="250"/>
      <c r="B118" s="250"/>
      <c r="C118" s="250"/>
      <c r="D118" s="250"/>
      <c r="E118" s="250"/>
    </row>
    <row r="119" spans="1:5" ht="16.5" customHeight="1">
      <c r="A119" s="250"/>
      <c r="B119" s="250"/>
      <c r="C119" s="250"/>
      <c r="D119" s="250"/>
      <c r="E119" s="250"/>
    </row>
    <row r="120" spans="1:5" ht="16.5" customHeight="1">
      <c r="A120" s="250"/>
      <c r="B120" s="250"/>
      <c r="C120" s="250"/>
      <c r="D120" s="250"/>
      <c r="E120" s="250"/>
    </row>
    <row r="121" spans="1:5" ht="16.5" customHeight="1">
      <c r="A121" s="250"/>
      <c r="B121" s="250"/>
      <c r="C121" s="250"/>
      <c r="D121" s="250"/>
      <c r="E121" s="250"/>
    </row>
    <row r="122" spans="1:5" ht="16.5" customHeight="1">
      <c r="A122" s="250"/>
      <c r="B122" s="250"/>
      <c r="C122" s="250"/>
      <c r="D122" s="250"/>
      <c r="E122" s="250"/>
    </row>
    <row r="123" spans="1:5" ht="16.5" customHeight="1">
      <c r="A123" s="250"/>
      <c r="B123" s="250"/>
      <c r="C123" s="250"/>
      <c r="D123" s="250"/>
      <c r="E123" s="250"/>
    </row>
    <row r="124" spans="1:5" ht="16.5" customHeight="1">
      <c r="A124" s="250"/>
      <c r="B124" s="250"/>
      <c r="C124" s="250"/>
      <c r="D124" s="250"/>
      <c r="E124" s="250"/>
    </row>
    <row r="125" spans="1:5" ht="16.5" customHeight="1">
      <c r="A125" s="250"/>
      <c r="B125" s="250"/>
      <c r="C125" s="250"/>
      <c r="D125" s="250"/>
      <c r="E125" s="250"/>
    </row>
    <row r="126" spans="1:5" ht="16.5" customHeight="1">
      <c r="A126" s="250"/>
      <c r="B126" s="250"/>
      <c r="C126" s="250"/>
      <c r="D126" s="250"/>
      <c r="E126" s="250"/>
    </row>
    <row r="127" spans="1:5" ht="16.5" customHeight="1">
      <c r="A127" s="250"/>
      <c r="B127" s="250"/>
      <c r="C127" s="250"/>
      <c r="D127" s="250"/>
      <c r="E127" s="250"/>
    </row>
    <row r="128" spans="1:5" ht="16.5" customHeight="1">
      <c r="A128" s="250"/>
      <c r="B128" s="250"/>
      <c r="C128" s="250"/>
      <c r="D128" s="250"/>
      <c r="E128" s="250"/>
    </row>
    <row r="129" spans="1:5" ht="16.5" customHeight="1">
      <c r="A129" s="250"/>
      <c r="B129" s="250"/>
      <c r="C129" s="250"/>
      <c r="D129" s="250"/>
      <c r="E129" s="250"/>
    </row>
    <row r="130" spans="1:5" ht="16.5" customHeight="1">
      <c r="A130" s="250"/>
      <c r="B130" s="250"/>
      <c r="C130" s="250"/>
      <c r="D130" s="250"/>
      <c r="E130" s="250"/>
    </row>
    <row r="131" spans="1:5" ht="16.5" customHeight="1">
      <c r="A131" s="250"/>
      <c r="B131" s="250"/>
      <c r="C131" s="250"/>
      <c r="D131" s="250"/>
      <c r="E131" s="250"/>
    </row>
    <row r="132" spans="1:5" ht="16.5" customHeight="1">
      <c r="A132" s="250"/>
      <c r="B132" s="250"/>
      <c r="C132" s="250"/>
      <c r="D132" s="250"/>
      <c r="E132" s="250"/>
    </row>
    <row r="133" spans="1:5" ht="16.5" customHeight="1">
      <c r="A133" s="250"/>
      <c r="B133" s="250"/>
      <c r="C133" s="250"/>
      <c r="D133" s="250"/>
      <c r="E133" s="250"/>
    </row>
    <row r="134" spans="1:5" ht="16.5" customHeight="1">
      <c r="A134" s="250"/>
      <c r="B134" s="250"/>
      <c r="C134" s="250"/>
      <c r="D134" s="250"/>
      <c r="E134" s="250"/>
    </row>
    <row r="135" spans="1:5" ht="16.5" customHeight="1">
      <c r="A135" s="250"/>
      <c r="B135" s="250"/>
      <c r="C135" s="250"/>
      <c r="D135" s="250"/>
      <c r="E135" s="250"/>
    </row>
    <row r="136" spans="1:5" ht="16.5" customHeight="1">
      <c r="A136" s="250"/>
      <c r="B136" s="250"/>
      <c r="C136" s="250"/>
      <c r="D136" s="250"/>
      <c r="E136" s="250"/>
    </row>
    <row r="137" spans="1:5" ht="16.5" customHeight="1">
      <c r="A137" s="250"/>
      <c r="B137" s="250"/>
      <c r="C137" s="250"/>
      <c r="D137" s="250"/>
      <c r="E137" s="250"/>
    </row>
    <row r="138" spans="1:5" ht="16.5" customHeight="1">
      <c r="A138" s="250"/>
      <c r="B138" s="250"/>
      <c r="C138" s="250"/>
      <c r="D138" s="250"/>
      <c r="E138" s="250"/>
    </row>
    <row r="139" spans="1:5" ht="16.5" customHeight="1">
      <c r="A139" s="250"/>
      <c r="B139" s="250"/>
      <c r="C139" s="250"/>
      <c r="D139" s="250"/>
      <c r="E139" s="250"/>
    </row>
    <row r="140" spans="1:5" ht="16.5" customHeight="1">
      <c r="A140" s="250"/>
      <c r="B140" s="250"/>
      <c r="C140" s="250"/>
      <c r="D140" s="250"/>
      <c r="E140" s="250"/>
    </row>
    <row r="141" spans="1:5" ht="16.5" customHeight="1">
      <c r="A141" s="250"/>
      <c r="B141" s="250"/>
      <c r="C141" s="250"/>
      <c r="D141" s="250"/>
      <c r="E141" s="250"/>
    </row>
    <row r="142" spans="1:5" ht="16.5" customHeight="1">
      <c r="A142" s="250"/>
      <c r="B142" s="250"/>
      <c r="C142" s="250"/>
      <c r="D142" s="250"/>
      <c r="E142" s="250"/>
    </row>
    <row r="143" spans="1:5" ht="16.5" customHeight="1">
      <c r="A143" s="250"/>
      <c r="B143" s="250"/>
      <c r="C143" s="250"/>
      <c r="D143" s="250"/>
      <c r="E143" s="250"/>
    </row>
    <row r="144" spans="1:5" ht="16.5" customHeight="1">
      <c r="A144" s="250"/>
      <c r="B144" s="250"/>
      <c r="C144" s="250"/>
      <c r="D144" s="250"/>
      <c r="E144" s="250"/>
    </row>
    <row r="145" spans="1:5" ht="16.5" customHeight="1">
      <c r="A145" s="250"/>
      <c r="B145" s="250"/>
      <c r="C145" s="250"/>
      <c r="D145" s="250"/>
      <c r="E145" s="250"/>
    </row>
    <row r="146" spans="1:5" ht="16.5" customHeight="1">
      <c r="A146" s="250"/>
      <c r="B146" s="250"/>
      <c r="C146" s="250"/>
      <c r="D146" s="250"/>
      <c r="E146" s="250"/>
    </row>
    <row r="147" spans="1:5" ht="16.5" customHeight="1">
      <c r="A147" s="250"/>
      <c r="B147" s="250"/>
      <c r="C147" s="250"/>
      <c r="D147" s="250"/>
      <c r="E147" s="250"/>
    </row>
    <row r="148" spans="1:5" ht="16.5" customHeight="1">
      <c r="A148" s="250"/>
      <c r="B148" s="250"/>
      <c r="C148" s="250"/>
      <c r="D148" s="250"/>
      <c r="E148" s="250"/>
    </row>
    <row r="149" spans="1:5" ht="16.5" customHeight="1">
      <c r="A149" s="250"/>
      <c r="B149" s="250"/>
      <c r="C149" s="250"/>
      <c r="D149" s="250"/>
      <c r="E149" s="250"/>
    </row>
    <row r="150" spans="1:5" ht="16.5" customHeight="1">
      <c r="A150" s="250"/>
      <c r="B150" s="250"/>
      <c r="C150" s="250"/>
      <c r="D150" s="250"/>
      <c r="E150" s="250"/>
    </row>
    <row r="151" spans="1:5" ht="16.5" customHeight="1">
      <c r="A151" s="250"/>
      <c r="B151" s="250"/>
      <c r="C151" s="250"/>
      <c r="D151" s="250"/>
      <c r="E151" s="250"/>
    </row>
    <row r="152" spans="1:5" ht="16.5" customHeight="1">
      <c r="A152" s="250"/>
      <c r="B152" s="250"/>
      <c r="C152" s="250"/>
      <c r="D152" s="250"/>
      <c r="E152" s="250"/>
    </row>
    <row r="153" spans="1:5" ht="16.5" customHeight="1">
      <c r="A153" s="250"/>
      <c r="B153" s="250"/>
      <c r="C153" s="250"/>
      <c r="D153" s="250"/>
      <c r="E153" s="250"/>
    </row>
    <row r="154" spans="1:5" ht="16.5" customHeight="1">
      <c r="A154" s="250"/>
      <c r="B154" s="250"/>
      <c r="C154" s="250"/>
      <c r="D154" s="250"/>
      <c r="E154" s="250"/>
    </row>
    <row r="155" spans="1:5" ht="16.5" customHeight="1">
      <c r="A155" s="250"/>
      <c r="B155" s="250"/>
      <c r="C155" s="250"/>
      <c r="D155" s="250"/>
      <c r="E155" s="250"/>
    </row>
    <row r="156" spans="1:5" ht="16.5" customHeight="1">
      <c r="A156" s="250"/>
      <c r="B156" s="250"/>
      <c r="C156" s="250"/>
      <c r="D156" s="250"/>
      <c r="E156" s="250"/>
    </row>
    <row r="157" spans="1:5" ht="16.5" customHeight="1">
      <c r="A157" s="250"/>
      <c r="B157" s="250"/>
      <c r="C157" s="250"/>
      <c r="D157" s="250"/>
      <c r="E157" s="250"/>
    </row>
    <row r="158" spans="1:5" ht="16.5" customHeight="1">
      <c r="A158" s="250"/>
      <c r="B158" s="250"/>
      <c r="C158" s="250"/>
      <c r="D158" s="250"/>
      <c r="E158" s="250"/>
    </row>
    <row r="159" spans="1:5" ht="16.5" customHeight="1">
      <c r="A159" s="250"/>
      <c r="B159" s="250"/>
      <c r="C159" s="250"/>
      <c r="D159" s="250"/>
      <c r="E159" s="250"/>
    </row>
    <row r="160" spans="1:5" ht="16.5" customHeight="1">
      <c r="A160" s="250"/>
      <c r="B160" s="250"/>
      <c r="C160" s="250"/>
      <c r="D160" s="250"/>
      <c r="E160" s="250"/>
    </row>
    <row r="161" spans="1:5" ht="16.5" customHeight="1">
      <c r="A161" s="250"/>
      <c r="B161" s="250"/>
      <c r="C161" s="250"/>
      <c r="D161" s="250"/>
      <c r="E161" s="250"/>
    </row>
    <row r="162" spans="1:5" ht="16.5" customHeight="1">
      <c r="A162" s="250"/>
      <c r="B162" s="250"/>
      <c r="C162" s="250"/>
      <c r="D162" s="250"/>
      <c r="E162" s="250"/>
    </row>
    <row r="163" spans="1:5" ht="16.5" customHeight="1">
      <c r="A163" s="250"/>
      <c r="B163" s="250"/>
      <c r="C163" s="250"/>
      <c r="D163" s="250"/>
      <c r="E163" s="250"/>
    </row>
    <row r="164" spans="1:5" ht="16.5" customHeight="1">
      <c r="A164" s="250"/>
      <c r="B164" s="250"/>
      <c r="C164" s="250"/>
      <c r="D164" s="250"/>
      <c r="E164" s="250"/>
    </row>
    <row r="165" spans="1:5" ht="16.5" customHeight="1">
      <c r="A165" s="250"/>
      <c r="B165" s="250"/>
      <c r="C165" s="250"/>
      <c r="D165" s="250"/>
      <c r="E165" s="250"/>
    </row>
    <row r="166" spans="1:5" ht="16.5" customHeight="1">
      <c r="A166" s="250"/>
      <c r="B166" s="250"/>
      <c r="C166" s="250"/>
      <c r="D166" s="250"/>
      <c r="E166" s="250"/>
    </row>
    <row r="167" spans="1:5" ht="16.5" customHeight="1">
      <c r="A167" s="250"/>
      <c r="B167" s="250"/>
      <c r="C167" s="250"/>
      <c r="D167" s="250"/>
      <c r="E167" s="250"/>
    </row>
    <row r="168" spans="1:5" ht="16.5" customHeight="1">
      <c r="A168" s="250"/>
      <c r="B168" s="250"/>
      <c r="C168" s="250"/>
      <c r="D168" s="250"/>
      <c r="E168" s="250"/>
    </row>
    <row r="169" spans="1:5" ht="16.5" customHeight="1">
      <c r="A169" s="250"/>
      <c r="B169" s="250"/>
      <c r="C169" s="250"/>
      <c r="D169" s="250"/>
      <c r="E169" s="250"/>
    </row>
    <row r="170" spans="1:5" ht="16.5" customHeight="1">
      <c r="A170" s="250"/>
      <c r="B170" s="250"/>
      <c r="C170" s="250"/>
      <c r="D170" s="250"/>
      <c r="E170" s="250"/>
    </row>
    <row r="171" spans="1:5" ht="16.5" customHeight="1">
      <c r="A171" s="250"/>
      <c r="B171" s="250"/>
      <c r="C171" s="250"/>
      <c r="D171" s="250"/>
      <c r="E171" s="250"/>
    </row>
    <row r="172" spans="1:5" ht="16.5" customHeight="1">
      <c r="A172" s="250"/>
      <c r="B172" s="250"/>
      <c r="C172" s="250"/>
      <c r="D172" s="250"/>
      <c r="E172" s="250"/>
    </row>
    <row r="173" spans="1:5" ht="16.5" customHeight="1">
      <c r="A173" s="250"/>
      <c r="B173" s="250"/>
      <c r="C173" s="250"/>
      <c r="D173" s="250"/>
      <c r="E173" s="250"/>
    </row>
    <row r="174" spans="1:5" ht="16.5" customHeight="1">
      <c r="A174" s="250"/>
      <c r="B174" s="250"/>
      <c r="C174" s="250"/>
      <c r="D174" s="250"/>
      <c r="E174" s="250"/>
    </row>
    <row r="175" spans="1:5" ht="16.5" customHeight="1">
      <c r="A175" s="250"/>
      <c r="B175" s="250"/>
      <c r="C175" s="250"/>
      <c r="D175" s="250"/>
      <c r="E175" s="250"/>
    </row>
    <row r="176" spans="1:5" ht="16.5" customHeight="1">
      <c r="A176" s="250"/>
      <c r="B176" s="250"/>
      <c r="C176" s="250"/>
      <c r="D176" s="250"/>
      <c r="E176" s="250"/>
    </row>
    <row r="177" spans="1:5" ht="16.5" customHeight="1">
      <c r="A177" s="250"/>
      <c r="B177" s="250"/>
      <c r="C177" s="250"/>
      <c r="D177" s="250"/>
      <c r="E177" s="250"/>
    </row>
    <row r="178" spans="1:5" ht="16.5" customHeight="1">
      <c r="A178" s="250"/>
      <c r="B178" s="250"/>
      <c r="C178" s="250"/>
      <c r="D178" s="250"/>
      <c r="E178" s="250"/>
    </row>
    <row r="179" spans="1:5" ht="16.5" customHeight="1">
      <c r="A179" s="250"/>
      <c r="B179" s="250"/>
      <c r="C179" s="250"/>
      <c r="D179" s="250"/>
      <c r="E179" s="250"/>
    </row>
    <row r="180" spans="1:5" ht="16.5" customHeight="1">
      <c r="A180" s="250"/>
      <c r="B180" s="250"/>
      <c r="C180" s="250"/>
      <c r="D180" s="250"/>
      <c r="E180" s="250"/>
    </row>
    <row r="181" spans="1:5" ht="16.5" customHeight="1">
      <c r="A181" s="250"/>
      <c r="B181" s="250"/>
      <c r="C181" s="250"/>
      <c r="D181" s="250"/>
      <c r="E181" s="250"/>
    </row>
    <row r="182" spans="1:5" ht="16.5" customHeight="1">
      <c r="A182" s="250"/>
      <c r="B182" s="250"/>
      <c r="C182" s="250"/>
      <c r="D182" s="250"/>
      <c r="E182" s="250"/>
    </row>
    <row r="183" spans="1:5" ht="16.5" customHeight="1">
      <c r="A183" s="250"/>
      <c r="B183" s="250"/>
      <c r="C183" s="250"/>
      <c r="D183" s="250"/>
      <c r="E183" s="250"/>
    </row>
    <row r="184" spans="1:5" ht="16.5" customHeight="1">
      <c r="A184" s="250"/>
      <c r="B184" s="250"/>
      <c r="C184" s="250"/>
      <c r="D184" s="250"/>
      <c r="E184" s="250"/>
    </row>
    <row r="185" spans="1:5" ht="16.5" customHeight="1">
      <c r="A185" s="250"/>
      <c r="B185" s="250"/>
      <c r="C185" s="250"/>
      <c r="D185" s="250"/>
      <c r="E185" s="250"/>
    </row>
    <row r="186" spans="1:5" ht="16.5" customHeight="1">
      <c r="A186" s="250"/>
      <c r="B186" s="250"/>
      <c r="C186" s="250"/>
      <c r="D186" s="250"/>
      <c r="E186" s="250"/>
    </row>
    <row r="187" spans="1:5" ht="16.5" customHeight="1">
      <c r="A187" s="250"/>
      <c r="B187" s="250"/>
      <c r="C187" s="250"/>
      <c r="D187" s="250"/>
      <c r="E187" s="250"/>
    </row>
    <row r="188" spans="1:5" ht="16.5" customHeight="1">
      <c r="A188" s="250"/>
      <c r="B188" s="250"/>
      <c r="C188" s="250"/>
      <c r="D188" s="250"/>
      <c r="E188" s="250"/>
    </row>
    <row r="189" spans="1:5" ht="16.5" customHeight="1">
      <c r="A189" s="250"/>
      <c r="B189" s="250"/>
      <c r="C189" s="250"/>
      <c r="D189" s="250"/>
      <c r="E189" s="250"/>
    </row>
    <row r="190" spans="1:5" ht="16.5" customHeight="1">
      <c r="A190" s="250"/>
      <c r="B190" s="250"/>
      <c r="C190" s="250"/>
      <c r="D190" s="250"/>
      <c r="E190" s="250"/>
    </row>
    <row r="191" spans="1:5" ht="16.5" customHeight="1">
      <c r="A191" s="250"/>
      <c r="B191" s="250"/>
      <c r="C191" s="250"/>
      <c r="D191" s="250"/>
      <c r="E191" s="250"/>
    </row>
    <row r="192" spans="1:5" ht="16.5" customHeight="1">
      <c r="A192" s="250"/>
      <c r="B192" s="250"/>
      <c r="C192" s="250"/>
      <c r="D192" s="250"/>
      <c r="E192" s="250"/>
    </row>
    <row r="193" spans="1:5" ht="16.5" customHeight="1">
      <c r="A193" s="250"/>
      <c r="B193" s="250"/>
      <c r="C193" s="250"/>
      <c r="D193" s="250"/>
      <c r="E193" s="250"/>
    </row>
    <row r="194" spans="1:5" ht="16.5" customHeight="1">
      <c r="A194" s="250"/>
      <c r="B194" s="250"/>
      <c r="C194" s="250"/>
      <c r="D194" s="250"/>
      <c r="E194" s="250"/>
    </row>
    <row r="195" spans="1:5" ht="16.5" customHeight="1">
      <c r="A195" s="250"/>
      <c r="B195" s="250"/>
      <c r="C195" s="250"/>
      <c r="D195" s="250"/>
      <c r="E195" s="250"/>
    </row>
    <row r="196" spans="1:5" ht="16.5" customHeight="1">
      <c r="A196" s="250"/>
      <c r="B196" s="250"/>
      <c r="C196" s="250"/>
      <c r="D196" s="250"/>
      <c r="E196" s="250"/>
    </row>
    <row r="197" spans="1:5" ht="16.5" customHeight="1">
      <c r="A197" s="250"/>
      <c r="B197" s="250"/>
      <c r="C197" s="250"/>
      <c r="D197" s="250"/>
      <c r="E197" s="250"/>
    </row>
    <row r="198" spans="1:5" ht="16.5" customHeight="1">
      <c r="A198" s="250"/>
      <c r="B198" s="250"/>
      <c r="C198" s="250"/>
      <c r="D198" s="250"/>
      <c r="E198" s="250"/>
    </row>
    <row r="199" spans="1:5" ht="16.5" customHeight="1">
      <c r="A199" s="250"/>
      <c r="B199" s="250"/>
      <c r="C199" s="250"/>
      <c r="D199" s="250"/>
      <c r="E199" s="250"/>
    </row>
    <row r="200" spans="1:5" ht="16.5" customHeight="1">
      <c r="A200" s="250"/>
      <c r="B200" s="250"/>
      <c r="C200" s="250"/>
      <c r="D200" s="250"/>
      <c r="E200" s="250"/>
    </row>
    <row r="201" spans="1:5" ht="16.5" customHeight="1">
      <c r="A201" s="250"/>
      <c r="B201" s="250"/>
      <c r="C201" s="250"/>
      <c r="D201" s="250"/>
      <c r="E201" s="250"/>
    </row>
    <row r="202" spans="1:5" ht="16.5" customHeight="1">
      <c r="A202" s="250"/>
      <c r="B202" s="250"/>
      <c r="C202" s="250"/>
      <c r="D202" s="250"/>
      <c r="E202" s="250"/>
    </row>
    <row r="203" spans="1:5" ht="16.5" customHeight="1">
      <c r="A203" s="250"/>
      <c r="B203" s="250"/>
      <c r="C203" s="250"/>
      <c r="D203" s="250"/>
      <c r="E203" s="250"/>
    </row>
    <row r="204" spans="1:5" ht="16.5" customHeight="1">
      <c r="A204" s="250"/>
      <c r="B204" s="250"/>
      <c r="C204" s="250"/>
      <c r="D204" s="250"/>
      <c r="E204" s="250"/>
    </row>
    <row r="205" spans="1:5" ht="16.5" customHeight="1">
      <c r="A205" s="250"/>
      <c r="B205" s="250"/>
      <c r="C205" s="250"/>
      <c r="D205" s="250"/>
      <c r="E205" s="250"/>
    </row>
    <row r="206" spans="1:5" ht="16.5" customHeight="1">
      <c r="A206" s="250"/>
      <c r="B206" s="250"/>
      <c r="C206" s="250"/>
      <c r="D206" s="250"/>
      <c r="E206" s="250"/>
    </row>
    <row r="207" spans="1:5" ht="16.5" customHeight="1">
      <c r="A207" s="250"/>
      <c r="B207" s="250"/>
      <c r="C207" s="250"/>
      <c r="D207" s="250"/>
      <c r="E207" s="250"/>
    </row>
    <row r="208" spans="1:5" ht="16.5" customHeight="1">
      <c r="A208" s="250"/>
      <c r="B208" s="250"/>
      <c r="C208" s="250"/>
      <c r="D208" s="250"/>
      <c r="E208" s="250"/>
    </row>
    <row r="209" spans="1:5" ht="16.5" customHeight="1">
      <c r="A209" s="250"/>
      <c r="B209" s="250"/>
      <c r="C209" s="250"/>
      <c r="D209" s="250"/>
      <c r="E209" s="250"/>
    </row>
    <row r="210" spans="1:5" ht="16.5" customHeight="1">
      <c r="A210" s="250"/>
      <c r="B210" s="250"/>
      <c r="C210" s="250"/>
      <c r="D210" s="250"/>
      <c r="E210" s="250"/>
    </row>
    <row r="211" spans="1:5" ht="16.5" customHeight="1">
      <c r="A211" s="250"/>
      <c r="B211" s="250"/>
      <c r="C211" s="250"/>
      <c r="D211" s="250"/>
      <c r="E211" s="250"/>
    </row>
    <row r="212" spans="1:5" ht="16.5" customHeight="1">
      <c r="A212" s="250"/>
      <c r="B212" s="250"/>
      <c r="C212" s="250"/>
      <c r="D212" s="250"/>
      <c r="E212" s="250"/>
    </row>
    <row r="213" spans="1:5" ht="16.5" customHeight="1">
      <c r="A213" s="250"/>
      <c r="B213" s="250"/>
      <c r="C213" s="250"/>
      <c r="D213" s="250"/>
      <c r="E213" s="250"/>
    </row>
    <row r="214" spans="1:5" ht="16.5" customHeight="1">
      <c r="A214" s="250"/>
      <c r="B214" s="250"/>
      <c r="C214" s="250"/>
      <c r="D214" s="250"/>
      <c r="E214" s="250"/>
    </row>
    <row r="215" spans="1:5" ht="16.5" customHeight="1">
      <c r="A215" s="250"/>
      <c r="B215" s="250"/>
      <c r="C215" s="250"/>
      <c r="D215" s="250"/>
      <c r="E215" s="250"/>
    </row>
    <row r="216" spans="1:5" ht="16.5" customHeight="1">
      <c r="A216" s="250"/>
      <c r="B216" s="250"/>
      <c r="C216" s="250"/>
      <c r="D216" s="250"/>
      <c r="E216" s="250"/>
    </row>
    <row r="217" spans="1:5" ht="16.5" customHeight="1">
      <c r="A217" s="250"/>
      <c r="B217" s="250"/>
      <c r="C217" s="250"/>
      <c r="D217" s="250"/>
      <c r="E217" s="250"/>
    </row>
    <row r="218" spans="1:5" ht="16.5" customHeight="1">
      <c r="A218" s="250"/>
      <c r="B218" s="250"/>
      <c r="C218" s="250"/>
      <c r="D218" s="250"/>
      <c r="E218" s="250"/>
    </row>
    <row r="219" spans="1:5" ht="16.5" customHeight="1">
      <c r="A219" s="250"/>
      <c r="B219" s="250"/>
      <c r="C219" s="250"/>
      <c r="D219" s="250"/>
      <c r="E219" s="250"/>
    </row>
    <row r="220" spans="1:5" ht="16.5" customHeight="1">
      <c r="A220" s="250"/>
      <c r="B220" s="250"/>
      <c r="C220" s="250"/>
      <c r="D220" s="250"/>
      <c r="E220" s="250"/>
    </row>
    <row r="221" spans="1:5" ht="16.5" customHeight="1">
      <c r="A221" s="250"/>
      <c r="B221" s="250"/>
      <c r="C221" s="250"/>
      <c r="D221" s="250"/>
      <c r="E221" s="250"/>
    </row>
    <row r="222" spans="1:5" ht="16.5" customHeight="1">
      <c r="A222" s="250"/>
      <c r="B222" s="250"/>
      <c r="C222" s="250"/>
      <c r="D222" s="250"/>
      <c r="E222" s="250"/>
    </row>
    <row r="223" spans="1:5" ht="16.5" customHeight="1">
      <c r="A223" s="250"/>
      <c r="B223" s="250"/>
      <c r="C223" s="250"/>
      <c r="D223" s="250"/>
      <c r="E223" s="250"/>
    </row>
    <row r="224" spans="1:5" ht="16.5" customHeight="1">
      <c r="A224" s="250"/>
      <c r="B224" s="250"/>
      <c r="C224" s="250"/>
      <c r="D224" s="250"/>
      <c r="E224" s="250"/>
    </row>
    <row r="225" spans="1:5" ht="16.5" customHeight="1">
      <c r="A225" s="250"/>
      <c r="B225" s="250"/>
      <c r="C225" s="250"/>
      <c r="D225" s="250"/>
      <c r="E225" s="250"/>
    </row>
    <row r="226" spans="1:5" ht="16.5" customHeight="1">
      <c r="A226" s="250"/>
      <c r="B226" s="250"/>
      <c r="C226" s="250"/>
      <c r="D226" s="250"/>
      <c r="E226" s="250"/>
    </row>
    <row r="227" spans="1:5" ht="16.5" customHeight="1">
      <c r="A227" s="250"/>
      <c r="B227" s="250"/>
      <c r="C227" s="250"/>
      <c r="D227" s="250"/>
      <c r="E227" s="250"/>
    </row>
    <row r="228" spans="1:5" ht="16.5" customHeight="1">
      <c r="A228" s="250"/>
      <c r="B228" s="250"/>
      <c r="C228" s="250"/>
      <c r="D228" s="250"/>
      <c r="E228" s="250"/>
    </row>
    <row r="229" spans="1:5" ht="16.5" customHeight="1">
      <c r="A229" s="250"/>
      <c r="B229" s="250"/>
      <c r="C229" s="250"/>
      <c r="D229" s="250"/>
      <c r="E229" s="250"/>
    </row>
    <row r="230" spans="1:5" ht="16.5" customHeight="1">
      <c r="A230" s="250"/>
      <c r="B230" s="250"/>
      <c r="C230" s="250"/>
      <c r="D230" s="250"/>
      <c r="E230" s="250"/>
    </row>
    <row r="231" spans="1:5" ht="16.5" customHeight="1">
      <c r="A231" s="250"/>
      <c r="B231" s="250"/>
      <c r="C231" s="250"/>
      <c r="D231" s="250"/>
      <c r="E231" s="250"/>
    </row>
    <row r="232" spans="1:5" ht="16.5" customHeight="1">
      <c r="A232" s="250"/>
      <c r="B232" s="250"/>
      <c r="C232" s="250"/>
      <c r="D232" s="250"/>
      <c r="E232" s="250"/>
    </row>
    <row r="233" spans="1:5" ht="16.5" customHeight="1">
      <c r="A233" s="250"/>
      <c r="B233" s="250"/>
      <c r="C233" s="250"/>
      <c r="D233" s="250"/>
      <c r="E233" s="250"/>
    </row>
    <row r="234" spans="1:5" ht="16.5" customHeight="1">
      <c r="A234" s="250"/>
      <c r="B234" s="250"/>
      <c r="C234" s="250"/>
      <c r="D234" s="250"/>
      <c r="E234" s="250"/>
    </row>
    <row r="235" spans="1:5" ht="16.5" customHeight="1">
      <c r="A235" s="250"/>
      <c r="B235" s="250"/>
      <c r="C235" s="250"/>
      <c r="D235" s="250"/>
      <c r="E235" s="250"/>
    </row>
    <row r="236" spans="1:5" ht="16.5" customHeight="1">
      <c r="A236" s="250"/>
      <c r="B236" s="250"/>
      <c r="C236" s="250"/>
      <c r="D236" s="250"/>
      <c r="E236" s="250"/>
    </row>
    <row r="237" spans="1:5" ht="16.5" customHeight="1">
      <c r="A237" s="250"/>
      <c r="B237" s="250"/>
      <c r="C237" s="250"/>
      <c r="D237" s="250"/>
      <c r="E237" s="250"/>
    </row>
    <row r="238" spans="1:5" ht="16.5" customHeight="1">
      <c r="A238" s="250"/>
      <c r="B238" s="250"/>
      <c r="C238" s="250"/>
      <c r="D238" s="250"/>
      <c r="E238" s="250"/>
    </row>
    <row r="239" spans="1:5" ht="16.5" customHeight="1">
      <c r="A239" s="250"/>
      <c r="B239" s="250"/>
      <c r="C239" s="250"/>
      <c r="D239" s="250"/>
      <c r="E239" s="250"/>
    </row>
    <row r="240" spans="1:5" ht="16.5" customHeight="1">
      <c r="A240" s="250"/>
      <c r="B240" s="250"/>
      <c r="C240" s="250"/>
      <c r="D240" s="250"/>
      <c r="E240" s="250"/>
    </row>
    <row r="241" spans="1:5" ht="16.5" customHeight="1">
      <c r="A241" s="250"/>
      <c r="B241" s="250"/>
      <c r="C241" s="250"/>
      <c r="D241" s="250"/>
      <c r="E241" s="250"/>
    </row>
    <row r="242" spans="1:5" ht="16.5" customHeight="1">
      <c r="A242" s="250"/>
      <c r="B242" s="250"/>
      <c r="C242" s="250"/>
      <c r="D242" s="250"/>
      <c r="E242" s="250"/>
    </row>
    <row r="243" spans="1:5" ht="16.5" customHeight="1">
      <c r="A243" s="250"/>
      <c r="B243" s="250"/>
      <c r="C243" s="250"/>
      <c r="D243" s="250"/>
      <c r="E243" s="250"/>
    </row>
    <row r="244" spans="1:5" ht="16.5" customHeight="1">
      <c r="A244" s="250"/>
      <c r="B244" s="250"/>
      <c r="C244" s="250"/>
      <c r="D244" s="250"/>
      <c r="E244" s="250"/>
    </row>
    <row r="245" spans="1:5" ht="16.5" customHeight="1">
      <c r="A245" s="250"/>
      <c r="B245" s="250"/>
      <c r="C245" s="250"/>
      <c r="D245" s="250"/>
      <c r="E245" s="250"/>
    </row>
    <row r="246" spans="1:5" ht="16.5" customHeight="1">
      <c r="A246" s="250"/>
      <c r="B246" s="250"/>
      <c r="C246" s="250"/>
      <c r="D246" s="250"/>
      <c r="E246" s="250"/>
    </row>
    <row r="247" spans="1:5" ht="16.5" customHeight="1">
      <c r="A247" s="250"/>
      <c r="B247" s="250"/>
      <c r="C247" s="250"/>
      <c r="D247" s="250"/>
      <c r="E247" s="250"/>
    </row>
    <row r="248" spans="1:5" ht="16.5" customHeight="1">
      <c r="A248" s="250"/>
      <c r="B248" s="250"/>
      <c r="C248" s="250"/>
      <c r="D248" s="250"/>
      <c r="E248" s="250"/>
    </row>
    <row r="249" spans="1:5" ht="16.5" customHeight="1">
      <c r="A249" s="250"/>
      <c r="B249" s="250"/>
      <c r="C249" s="250"/>
      <c r="D249" s="250"/>
      <c r="E249" s="250"/>
    </row>
    <row r="250" spans="1:5" ht="16.5" customHeight="1">
      <c r="A250" s="250"/>
      <c r="B250" s="250"/>
      <c r="C250" s="250"/>
      <c r="D250" s="250"/>
      <c r="E250" s="250"/>
    </row>
    <row r="251" spans="1:5" ht="16.5" customHeight="1">
      <c r="A251" s="250"/>
      <c r="B251" s="250"/>
      <c r="C251" s="250"/>
      <c r="D251" s="250"/>
      <c r="E251" s="250"/>
    </row>
    <row r="252" spans="1:5" ht="16.5" customHeight="1">
      <c r="A252" s="250"/>
      <c r="B252" s="250"/>
      <c r="C252" s="250"/>
      <c r="D252" s="250"/>
      <c r="E252" s="250"/>
    </row>
    <row r="253" spans="1:5" ht="16.5" customHeight="1">
      <c r="A253" s="250"/>
      <c r="B253" s="250"/>
      <c r="C253" s="250"/>
      <c r="D253" s="250"/>
      <c r="E253" s="250"/>
    </row>
    <row r="254" spans="1:5" ht="16.5" customHeight="1">
      <c r="A254" s="250"/>
      <c r="B254" s="250"/>
      <c r="C254" s="250"/>
      <c r="D254" s="250"/>
      <c r="E254" s="250"/>
    </row>
    <row r="255" spans="1:5" ht="16.5" customHeight="1">
      <c r="A255" s="250"/>
      <c r="B255" s="250"/>
      <c r="C255" s="250"/>
      <c r="D255" s="250"/>
      <c r="E255" s="250"/>
    </row>
    <row r="256" spans="1:5" ht="16.5" customHeight="1">
      <c r="A256" s="250"/>
      <c r="B256" s="250"/>
      <c r="C256" s="250"/>
      <c r="D256" s="250"/>
      <c r="E256" s="250"/>
    </row>
    <row r="257" spans="1:5" ht="16.5" customHeight="1">
      <c r="A257" s="250"/>
      <c r="B257" s="250"/>
      <c r="C257" s="250"/>
      <c r="D257" s="250"/>
      <c r="E257" s="250"/>
    </row>
    <row r="258" spans="1:5" ht="16.5" customHeight="1">
      <c r="A258" s="250"/>
      <c r="B258" s="250"/>
      <c r="C258" s="250"/>
      <c r="D258" s="250"/>
      <c r="E258" s="250"/>
    </row>
    <row r="259" spans="1:5" ht="16.5" customHeight="1">
      <c r="A259" s="250"/>
      <c r="B259" s="250"/>
      <c r="C259" s="250"/>
      <c r="D259" s="250"/>
      <c r="E259" s="250"/>
    </row>
    <row r="260" spans="1:5" ht="16.5" customHeight="1">
      <c r="A260" s="250"/>
      <c r="B260" s="250"/>
      <c r="C260" s="250"/>
      <c r="D260" s="250"/>
      <c r="E260" s="250"/>
    </row>
    <row r="261" spans="1:5" ht="16.5" customHeight="1">
      <c r="A261" s="250"/>
      <c r="B261" s="250"/>
      <c r="C261" s="250"/>
      <c r="D261" s="250"/>
      <c r="E261" s="250"/>
    </row>
    <row r="262" spans="1:5" ht="16.5" customHeight="1">
      <c r="A262" s="250"/>
      <c r="B262" s="250"/>
      <c r="C262" s="250"/>
      <c r="D262" s="250"/>
      <c r="E262" s="250"/>
    </row>
    <row r="263" spans="1:5" ht="16.5" customHeight="1">
      <c r="A263" s="250"/>
      <c r="B263" s="250"/>
      <c r="C263" s="250"/>
      <c r="D263" s="250"/>
      <c r="E263" s="250"/>
    </row>
    <row r="264" spans="1:5" ht="16.5" customHeight="1">
      <c r="A264" s="250"/>
      <c r="B264" s="250"/>
      <c r="C264" s="250"/>
      <c r="D264" s="250"/>
      <c r="E264" s="250"/>
    </row>
    <row r="265" spans="1:5" ht="16.5" customHeight="1">
      <c r="A265" s="250"/>
      <c r="B265" s="250"/>
      <c r="C265" s="250"/>
      <c r="D265" s="250"/>
      <c r="E265" s="250"/>
    </row>
    <row r="266" spans="1:5" ht="16.5" customHeight="1">
      <c r="A266" s="250"/>
      <c r="B266" s="250"/>
      <c r="C266" s="250"/>
      <c r="D266" s="250"/>
      <c r="E266" s="250"/>
    </row>
    <row r="267" spans="1:5" ht="16.5" customHeight="1">
      <c r="A267" s="250"/>
      <c r="B267" s="250"/>
      <c r="C267" s="250"/>
      <c r="D267" s="250"/>
      <c r="E267" s="250"/>
    </row>
    <row r="268" spans="1:5" ht="16.5" customHeight="1">
      <c r="A268" s="250"/>
      <c r="B268" s="250"/>
      <c r="C268" s="250"/>
      <c r="D268" s="250"/>
      <c r="E268" s="250"/>
    </row>
    <row r="269" spans="1:5" ht="16.5" customHeight="1">
      <c r="A269" s="250"/>
      <c r="B269" s="250"/>
      <c r="C269" s="250"/>
      <c r="D269" s="250"/>
      <c r="E269" s="250"/>
    </row>
    <row r="270" spans="1:5" ht="16.5" customHeight="1">
      <c r="A270" s="250"/>
      <c r="B270" s="250"/>
      <c r="C270" s="250"/>
      <c r="D270" s="250"/>
      <c r="E270" s="250"/>
    </row>
    <row r="271" spans="1:5" ht="16.5" customHeight="1">
      <c r="A271" s="250"/>
      <c r="B271" s="250"/>
      <c r="C271" s="250"/>
      <c r="D271" s="250"/>
      <c r="E271" s="250"/>
    </row>
    <row r="272" spans="1:5" ht="16.5" customHeight="1">
      <c r="A272" s="250"/>
      <c r="B272" s="250"/>
      <c r="C272" s="250"/>
      <c r="D272" s="250"/>
      <c r="E272" s="250"/>
    </row>
    <row r="273" spans="1:5" ht="16.5" customHeight="1">
      <c r="A273" s="250"/>
      <c r="B273" s="250"/>
      <c r="C273" s="250"/>
      <c r="D273" s="250"/>
      <c r="E273" s="250"/>
    </row>
    <row r="274" spans="1:5" ht="16.5" customHeight="1">
      <c r="A274" s="250"/>
      <c r="B274" s="250"/>
      <c r="C274" s="250"/>
      <c r="D274" s="250"/>
      <c r="E274" s="250"/>
    </row>
    <row r="275" spans="1:5" ht="16.5" customHeight="1">
      <c r="A275" s="250"/>
      <c r="B275" s="250"/>
      <c r="C275" s="250"/>
      <c r="D275" s="250"/>
      <c r="E275" s="250"/>
    </row>
    <row r="276" spans="1:5" ht="16.5" customHeight="1">
      <c r="A276" s="250"/>
      <c r="B276" s="250"/>
      <c r="C276" s="250"/>
      <c r="D276" s="250"/>
      <c r="E276" s="250"/>
    </row>
    <row r="277" spans="1:5" ht="16.5" customHeight="1">
      <c r="A277" s="250"/>
      <c r="B277" s="250"/>
      <c r="C277" s="250"/>
      <c r="D277" s="250"/>
      <c r="E277" s="250"/>
    </row>
    <row r="278" spans="1:5" ht="16.5" customHeight="1">
      <c r="A278" s="250"/>
      <c r="B278" s="250"/>
      <c r="C278" s="250"/>
      <c r="D278" s="250"/>
      <c r="E278" s="250"/>
    </row>
    <row r="279" spans="1:5" ht="16.5" customHeight="1">
      <c r="A279" s="250"/>
      <c r="B279" s="250"/>
      <c r="C279" s="250"/>
      <c r="D279" s="250"/>
      <c r="E279" s="250"/>
    </row>
    <row r="280" spans="1:5" ht="16.5" customHeight="1">
      <c r="A280" s="250"/>
      <c r="B280" s="250"/>
      <c r="C280" s="250"/>
      <c r="D280" s="250"/>
      <c r="E280" s="250"/>
    </row>
    <row r="281" spans="1:5" ht="16.5" customHeight="1">
      <c r="A281" s="250"/>
      <c r="B281" s="250"/>
      <c r="C281" s="250"/>
      <c r="D281" s="250"/>
      <c r="E281" s="250"/>
    </row>
    <row r="282" spans="1:5" ht="16.5" customHeight="1">
      <c r="A282" s="250"/>
      <c r="B282" s="250"/>
      <c r="C282" s="250"/>
      <c r="D282" s="250"/>
      <c r="E282" s="250"/>
    </row>
    <row r="283" spans="1:5" ht="16.5" customHeight="1">
      <c r="A283" s="250"/>
      <c r="B283" s="250"/>
      <c r="C283" s="250"/>
      <c r="D283" s="250"/>
      <c r="E283" s="250"/>
    </row>
    <row r="284" spans="1:5" ht="16.5" customHeight="1">
      <c r="A284" s="250"/>
      <c r="B284" s="250"/>
      <c r="C284" s="250"/>
      <c r="D284" s="250"/>
      <c r="E284" s="250"/>
    </row>
    <row r="285" spans="1:5" ht="16.5" customHeight="1">
      <c r="A285" s="250"/>
      <c r="B285" s="250"/>
      <c r="C285" s="250"/>
      <c r="D285" s="250"/>
      <c r="E285" s="250"/>
    </row>
    <row r="286" spans="1:5" ht="16.5" customHeight="1">
      <c r="A286" s="250"/>
      <c r="B286" s="250"/>
      <c r="C286" s="250"/>
      <c r="D286" s="250"/>
      <c r="E286" s="250"/>
    </row>
    <row r="287" spans="1:5" ht="16.5" customHeight="1">
      <c r="A287" s="250"/>
      <c r="B287" s="250"/>
      <c r="C287" s="250"/>
      <c r="D287" s="250"/>
      <c r="E287" s="250"/>
    </row>
    <row r="288" spans="1:5" ht="16.5" customHeight="1">
      <c r="A288" s="250"/>
      <c r="B288" s="250"/>
      <c r="C288" s="250"/>
      <c r="D288" s="250"/>
      <c r="E288" s="250"/>
    </row>
    <row r="289" spans="1:5" ht="16.5" customHeight="1">
      <c r="A289" s="250"/>
      <c r="B289" s="250"/>
      <c r="C289" s="250"/>
      <c r="D289" s="250"/>
      <c r="E289" s="250"/>
    </row>
    <row r="290" spans="1:5" ht="16.5" customHeight="1">
      <c r="A290" s="250"/>
      <c r="B290" s="250"/>
      <c r="C290" s="250"/>
      <c r="D290" s="250"/>
      <c r="E290" s="250"/>
    </row>
    <row r="291" spans="1:5" ht="16.5" customHeight="1">
      <c r="A291" s="250"/>
      <c r="B291" s="250"/>
      <c r="C291" s="250"/>
      <c r="D291" s="250"/>
      <c r="E291" s="250"/>
    </row>
    <row r="292" spans="1:5" ht="16.5" customHeight="1">
      <c r="A292" s="250"/>
      <c r="B292" s="250"/>
      <c r="C292" s="250"/>
      <c r="D292" s="250"/>
      <c r="E292" s="250"/>
    </row>
    <row r="293" spans="1:5" ht="16.5" customHeight="1">
      <c r="A293" s="250"/>
      <c r="B293" s="250"/>
      <c r="C293" s="250"/>
      <c r="D293" s="250"/>
      <c r="E293" s="250"/>
    </row>
    <row r="294" spans="1:5" ht="16.5" customHeight="1">
      <c r="A294" s="250"/>
      <c r="B294" s="250"/>
      <c r="C294" s="250"/>
      <c r="D294" s="250"/>
      <c r="E294" s="250"/>
    </row>
    <row r="295" spans="1:5" ht="16.5" customHeight="1">
      <c r="A295" s="250"/>
      <c r="B295" s="250"/>
      <c r="C295" s="250"/>
      <c r="D295" s="250"/>
      <c r="E295" s="250"/>
    </row>
    <row r="296" spans="1:5" ht="16.5" customHeight="1">
      <c r="A296" s="250"/>
      <c r="B296" s="250"/>
      <c r="C296" s="250"/>
      <c r="D296" s="250"/>
      <c r="E296" s="250"/>
    </row>
    <row r="297" spans="1:5" ht="16.5" customHeight="1">
      <c r="A297" s="250"/>
      <c r="B297" s="250"/>
      <c r="C297" s="250"/>
      <c r="D297" s="250"/>
      <c r="E297" s="250"/>
    </row>
    <row r="298" spans="1:5" ht="16.5" customHeight="1">
      <c r="A298" s="250"/>
      <c r="B298" s="250"/>
      <c r="C298" s="250"/>
      <c r="D298" s="250"/>
      <c r="E298" s="250"/>
    </row>
    <row r="299" spans="1:5" ht="16.5" customHeight="1">
      <c r="A299" s="250"/>
      <c r="B299" s="250"/>
      <c r="C299" s="250"/>
      <c r="D299" s="250"/>
      <c r="E299" s="250"/>
    </row>
    <row r="300" spans="1:5" ht="16.5" customHeight="1">
      <c r="A300" s="250"/>
      <c r="B300" s="250"/>
      <c r="C300" s="250"/>
      <c r="D300" s="250"/>
      <c r="E300" s="250"/>
    </row>
    <row r="301" spans="1:5" ht="16.5" customHeight="1">
      <c r="A301" s="250"/>
      <c r="B301" s="250"/>
      <c r="C301" s="250"/>
      <c r="D301" s="250"/>
      <c r="E301" s="250"/>
    </row>
    <row r="302" spans="1:5" ht="16.5" customHeight="1">
      <c r="A302" s="250"/>
      <c r="B302" s="250"/>
      <c r="C302" s="250"/>
      <c r="D302" s="250"/>
      <c r="E302" s="250"/>
    </row>
    <row r="303" spans="1:5" ht="16.5" customHeight="1">
      <c r="A303" s="250"/>
      <c r="B303" s="250"/>
      <c r="C303" s="250"/>
      <c r="D303" s="250"/>
      <c r="E303" s="250"/>
    </row>
    <row r="304" spans="1:5" ht="16.5" customHeight="1">
      <c r="A304" s="250"/>
      <c r="B304" s="250"/>
      <c r="C304" s="250"/>
      <c r="D304" s="250"/>
      <c r="E304" s="250"/>
    </row>
    <row r="305" spans="1:5" ht="16.5" customHeight="1">
      <c r="A305" s="250"/>
      <c r="B305" s="250"/>
      <c r="C305" s="250"/>
      <c r="D305" s="250"/>
      <c r="E305" s="250"/>
    </row>
    <row r="306" spans="1:5" ht="16.5" customHeight="1">
      <c r="A306" s="250"/>
      <c r="B306" s="250"/>
      <c r="C306" s="250"/>
      <c r="D306" s="250"/>
      <c r="E306" s="250"/>
    </row>
    <row r="307" spans="1:5" ht="16.5" customHeight="1">
      <c r="A307" s="250"/>
      <c r="B307" s="250"/>
      <c r="C307" s="250"/>
      <c r="D307" s="250"/>
      <c r="E307" s="250"/>
    </row>
    <row r="308" spans="1:5" ht="16.5" customHeight="1">
      <c r="A308" s="250"/>
      <c r="B308" s="250"/>
      <c r="C308" s="250"/>
      <c r="D308" s="250"/>
      <c r="E308" s="250"/>
    </row>
    <row r="309" spans="1:5" ht="16.5" customHeight="1">
      <c r="A309" s="250"/>
      <c r="B309" s="250"/>
      <c r="C309" s="250"/>
      <c r="D309" s="250"/>
      <c r="E309" s="250"/>
    </row>
    <row r="310" spans="1:5" ht="16.5" customHeight="1">
      <c r="A310" s="250"/>
      <c r="B310" s="250"/>
      <c r="C310" s="250"/>
      <c r="D310" s="250"/>
      <c r="E310" s="250"/>
    </row>
    <row r="311" spans="1:5" ht="16.5" customHeight="1">
      <c r="A311" s="250"/>
      <c r="B311" s="250"/>
      <c r="C311" s="250"/>
      <c r="D311" s="250"/>
      <c r="E311" s="250"/>
    </row>
    <row r="312" spans="1:5" ht="16.5" customHeight="1">
      <c r="A312" s="250"/>
      <c r="B312" s="250"/>
      <c r="C312" s="250"/>
      <c r="D312" s="250"/>
      <c r="E312" s="250"/>
    </row>
    <row r="313" spans="1:5" ht="16.5" customHeight="1">
      <c r="A313" s="250"/>
      <c r="B313" s="250"/>
      <c r="C313" s="250"/>
      <c r="D313" s="250"/>
      <c r="E313" s="250"/>
    </row>
    <row r="314" spans="1:5" ht="16.5" customHeight="1">
      <c r="A314" s="250"/>
      <c r="B314" s="250"/>
      <c r="C314" s="250"/>
      <c r="D314" s="250"/>
      <c r="E314" s="250"/>
    </row>
    <row r="315" spans="1:5" ht="16.5" customHeight="1">
      <c r="A315" s="250"/>
      <c r="B315" s="250"/>
      <c r="C315" s="250"/>
      <c r="D315" s="250"/>
      <c r="E315" s="250"/>
    </row>
    <row r="316" spans="1:5" ht="16.5" customHeight="1">
      <c r="A316" s="250"/>
      <c r="B316" s="250"/>
      <c r="C316" s="250"/>
      <c r="D316" s="250"/>
      <c r="E316" s="250"/>
    </row>
    <row r="317" spans="1:5" ht="16.5" customHeight="1">
      <c r="A317" s="250"/>
      <c r="B317" s="250"/>
      <c r="C317" s="250"/>
      <c r="D317" s="250"/>
      <c r="E317" s="250"/>
    </row>
    <row r="318" spans="1:5" ht="16.5" customHeight="1">
      <c r="A318" s="250"/>
      <c r="B318" s="250"/>
      <c r="C318" s="250"/>
      <c r="D318" s="250"/>
      <c r="E318" s="250"/>
    </row>
    <row r="319" spans="1:5" ht="16.5" customHeight="1">
      <c r="A319" s="250"/>
      <c r="B319" s="250"/>
      <c r="C319" s="250"/>
      <c r="D319" s="250"/>
      <c r="E319" s="250"/>
    </row>
    <row r="320" spans="1:5" ht="16.5" customHeight="1">
      <c r="A320" s="250"/>
      <c r="B320" s="250"/>
      <c r="C320" s="250"/>
      <c r="D320" s="250"/>
      <c r="E320" s="250"/>
    </row>
    <row r="321" spans="1:5" ht="16.5" customHeight="1">
      <c r="A321" s="250"/>
      <c r="B321" s="250"/>
      <c r="C321" s="250"/>
      <c r="D321" s="250"/>
      <c r="E321" s="250"/>
    </row>
    <row r="322" spans="1:5" ht="16.5" customHeight="1">
      <c r="A322" s="250"/>
      <c r="B322" s="250"/>
      <c r="C322" s="250"/>
      <c r="D322" s="250"/>
      <c r="E322" s="250"/>
    </row>
    <row r="323" spans="1:5" ht="16.5" customHeight="1">
      <c r="A323" s="250"/>
      <c r="B323" s="250"/>
      <c r="C323" s="250"/>
      <c r="D323" s="250"/>
      <c r="E323" s="250"/>
    </row>
    <row r="324" spans="1:5" ht="16.5" customHeight="1">
      <c r="A324" s="250"/>
      <c r="B324" s="250"/>
      <c r="C324" s="250"/>
      <c r="D324" s="250"/>
      <c r="E324" s="250"/>
    </row>
    <row r="325" spans="1:5" ht="16.5" customHeight="1">
      <c r="A325" s="250"/>
      <c r="B325" s="250"/>
      <c r="C325" s="250"/>
      <c r="D325" s="250"/>
      <c r="E325" s="250"/>
    </row>
    <row r="326" spans="1:5" ht="16.5" customHeight="1">
      <c r="A326" s="250"/>
      <c r="B326" s="250"/>
      <c r="C326" s="250"/>
      <c r="D326" s="250"/>
      <c r="E326" s="250"/>
    </row>
    <row r="327" spans="1:5" ht="16.5" customHeight="1">
      <c r="A327" s="250"/>
      <c r="B327" s="250"/>
      <c r="C327" s="250"/>
      <c r="D327" s="250"/>
      <c r="E327" s="250"/>
    </row>
    <row r="328" spans="1:5" ht="16.5" customHeight="1">
      <c r="A328" s="250"/>
      <c r="B328" s="250"/>
      <c r="C328" s="250"/>
      <c r="D328" s="250"/>
      <c r="E328" s="250"/>
    </row>
    <row r="329" spans="1:5" ht="16.5" customHeight="1">
      <c r="A329" s="250"/>
      <c r="B329" s="250"/>
      <c r="C329" s="250"/>
      <c r="D329" s="250"/>
      <c r="E329" s="250"/>
    </row>
    <row r="330" spans="1:5" ht="16.5" customHeight="1">
      <c r="A330" s="250"/>
      <c r="B330" s="250"/>
      <c r="C330" s="250"/>
      <c r="D330" s="250"/>
      <c r="E330" s="250"/>
    </row>
    <row r="331" spans="1:5" ht="16.5" customHeight="1">
      <c r="A331" s="250"/>
      <c r="B331" s="250"/>
      <c r="C331" s="250"/>
      <c r="D331" s="250"/>
      <c r="E331" s="250"/>
    </row>
    <row r="332" spans="1:5" ht="16.5" customHeight="1">
      <c r="A332" s="250"/>
      <c r="B332" s="250"/>
      <c r="C332" s="250"/>
      <c r="D332" s="250"/>
      <c r="E332" s="250"/>
    </row>
    <row r="333" spans="1:5" ht="16.5" customHeight="1">
      <c r="A333" s="250"/>
      <c r="B333" s="250"/>
      <c r="C333" s="250"/>
      <c r="D333" s="250"/>
      <c r="E333" s="250"/>
    </row>
    <row r="334" spans="1:5" ht="16.5" customHeight="1">
      <c r="A334" s="250"/>
      <c r="B334" s="250"/>
      <c r="C334" s="250"/>
      <c r="D334" s="250"/>
      <c r="E334" s="250"/>
    </row>
    <row r="335" spans="1:5" ht="16.5" customHeight="1">
      <c r="A335" s="250"/>
      <c r="B335" s="250"/>
      <c r="C335" s="250"/>
      <c r="D335" s="250"/>
      <c r="E335" s="250"/>
    </row>
    <row r="336" spans="1:5" ht="16.5" customHeight="1">
      <c r="A336" s="250"/>
      <c r="B336" s="250"/>
      <c r="C336" s="250"/>
      <c r="D336" s="250"/>
      <c r="E336" s="250"/>
    </row>
    <row r="337" spans="1:5" ht="16.5" customHeight="1">
      <c r="A337" s="250"/>
      <c r="B337" s="250"/>
      <c r="C337" s="250"/>
      <c r="D337" s="250"/>
      <c r="E337" s="250"/>
    </row>
    <row r="338" spans="1:5" ht="16.5" customHeight="1">
      <c r="A338" s="250"/>
      <c r="B338" s="250"/>
      <c r="C338" s="250"/>
      <c r="D338" s="250"/>
      <c r="E338" s="250"/>
    </row>
    <row r="339" spans="1:5" ht="16.5" customHeight="1">
      <c r="A339" s="250"/>
      <c r="B339" s="250"/>
      <c r="C339" s="250"/>
      <c r="D339" s="250"/>
      <c r="E339" s="250"/>
    </row>
    <row r="340" spans="1:5" ht="16.5" customHeight="1">
      <c r="A340" s="250"/>
      <c r="B340" s="250"/>
      <c r="C340" s="250"/>
      <c r="D340" s="250"/>
      <c r="E340" s="250"/>
    </row>
    <row r="341" spans="1:5" ht="16.5" customHeight="1">
      <c r="A341" s="250"/>
      <c r="B341" s="250"/>
      <c r="C341" s="250"/>
      <c r="D341" s="250"/>
      <c r="E341" s="250"/>
    </row>
    <row r="342" spans="1:5" ht="16.5" customHeight="1">
      <c r="A342" s="250"/>
      <c r="B342" s="250"/>
      <c r="C342" s="250"/>
      <c r="D342" s="250"/>
      <c r="E342" s="250"/>
    </row>
    <row r="343" spans="1:5" ht="16.5" customHeight="1">
      <c r="A343" s="250"/>
      <c r="B343" s="250"/>
      <c r="C343" s="250"/>
      <c r="D343" s="250"/>
      <c r="E343" s="250"/>
    </row>
    <row r="344" spans="1:5" ht="16.5" customHeight="1">
      <c r="A344" s="250"/>
      <c r="B344" s="250"/>
      <c r="C344" s="250"/>
      <c r="D344" s="250"/>
      <c r="E344" s="250"/>
    </row>
    <row r="345" spans="1:5" ht="16.5" customHeight="1">
      <c r="A345" s="250"/>
      <c r="B345" s="250"/>
      <c r="C345" s="250"/>
      <c r="D345" s="250"/>
      <c r="E345" s="250"/>
    </row>
    <row r="346" spans="1:5" ht="16.5" customHeight="1">
      <c r="A346" s="250"/>
      <c r="B346" s="250"/>
      <c r="C346" s="250"/>
      <c r="D346" s="250"/>
      <c r="E346" s="250"/>
    </row>
    <row r="347" spans="1:5" ht="16.5" customHeight="1">
      <c r="A347" s="250"/>
      <c r="B347" s="250"/>
      <c r="C347" s="250"/>
      <c r="D347" s="250"/>
      <c r="E347" s="250"/>
    </row>
    <row r="348" spans="1:5" ht="16.5" customHeight="1">
      <c r="A348" s="250"/>
      <c r="B348" s="250"/>
      <c r="C348" s="250"/>
      <c r="D348" s="250"/>
      <c r="E348" s="250"/>
    </row>
    <row r="349" spans="1:5" ht="16.5" customHeight="1">
      <c r="A349" s="250"/>
      <c r="B349" s="250"/>
      <c r="C349" s="250"/>
      <c r="D349" s="250"/>
      <c r="E349" s="250"/>
    </row>
    <row r="350" spans="1:5" ht="16.5" customHeight="1">
      <c r="A350" s="250"/>
      <c r="B350" s="250"/>
      <c r="C350" s="250"/>
      <c r="D350" s="250"/>
      <c r="E350" s="250"/>
    </row>
    <row r="351" spans="1:5" ht="16.5" customHeight="1">
      <c r="A351" s="250"/>
      <c r="B351" s="250"/>
      <c r="C351" s="250"/>
      <c r="D351" s="250"/>
      <c r="E351" s="250"/>
    </row>
    <row r="352" spans="1:5" ht="16.5" customHeight="1">
      <c r="A352" s="250"/>
      <c r="B352" s="250"/>
      <c r="C352" s="250"/>
      <c r="D352" s="250"/>
      <c r="E352" s="250"/>
    </row>
    <row r="353" spans="1:5" ht="16.5" customHeight="1">
      <c r="A353" s="250"/>
      <c r="B353" s="250"/>
      <c r="C353" s="250"/>
      <c r="D353" s="250"/>
      <c r="E353" s="250"/>
    </row>
    <row r="354" spans="1:5" ht="16.5" customHeight="1">
      <c r="A354" s="250"/>
      <c r="B354" s="250"/>
      <c r="C354" s="250"/>
      <c r="D354" s="250"/>
      <c r="E354" s="250"/>
    </row>
    <row r="355" spans="1:5" ht="16.5" customHeight="1">
      <c r="A355" s="250"/>
      <c r="B355" s="250"/>
      <c r="C355" s="250"/>
      <c r="D355" s="250"/>
      <c r="E355" s="250"/>
    </row>
    <row r="356" spans="1:5" ht="16.5" customHeight="1">
      <c r="A356" s="250"/>
      <c r="B356" s="250"/>
      <c r="C356" s="250"/>
      <c r="D356" s="250"/>
      <c r="E356" s="250"/>
    </row>
    <row r="357" spans="1:5" ht="16.5" customHeight="1">
      <c r="A357" s="250"/>
      <c r="B357" s="250"/>
      <c r="C357" s="250"/>
      <c r="D357" s="250"/>
      <c r="E357" s="250"/>
    </row>
    <row r="358" spans="1:5" ht="16.5" customHeight="1">
      <c r="A358" s="250"/>
      <c r="B358" s="250"/>
      <c r="C358" s="250"/>
      <c r="D358" s="250"/>
      <c r="E358" s="250"/>
    </row>
    <row r="359" spans="1:5" ht="16.5" customHeight="1">
      <c r="A359" s="250"/>
      <c r="B359" s="250"/>
      <c r="C359" s="250"/>
      <c r="D359" s="250"/>
      <c r="E359" s="250"/>
    </row>
    <row r="360" spans="1:5" ht="16.5" customHeight="1">
      <c r="A360" s="250"/>
      <c r="B360" s="250"/>
      <c r="C360" s="250"/>
      <c r="D360" s="250"/>
      <c r="E360" s="250"/>
    </row>
    <row r="361" spans="1:5" ht="16.5" customHeight="1">
      <c r="A361" s="250"/>
      <c r="B361" s="250"/>
      <c r="C361" s="250"/>
      <c r="D361" s="250"/>
      <c r="E361" s="250"/>
    </row>
    <row r="362" spans="1:5" ht="16.5" customHeight="1">
      <c r="A362" s="250"/>
      <c r="B362" s="250"/>
      <c r="C362" s="250"/>
      <c r="D362" s="250"/>
      <c r="E362" s="250"/>
    </row>
    <row r="363" spans="1:5" ht="16.5" customHeight="1">
      <c r="A363" s="250"/>
      <c r="B363" s="250"/>
      <c r="C363" s="250"/>
      <c r="D363" s="250"/>
      <c r="E363" s="250"/>
    </row>
    <row r="364" spans="1:5" ht="16.5" customHeight="1">
      <c r="A364" s="250"/>
      <c r="B364" s="250"/>
      <c r="C364" s="250"/>
      <c r="D364" s="250"/>
      <c r="E364" s="250"/>
    </row>
    <row r="365" spans="1:5" ht="16.5" customHeight="1">
      <c r="A365" s="250"/>
      <c r="B365" s="250"/>
      <c r="C365" s="250"/>
      <c r="D365" s="250"/>
      <c r="E365" s="250"/>
    </row>
    <row r="366" spans="1:5" ht="16.5" customHeight="1">
      <c r="A366" s="250"/>
      <c r="B366" s="250"/>
      <c r="C366" s="250"/>
      <c r="D366" s="250"/>
      <c r="E366" s="250"/>
    </row>
    <row r="367" spans="1:5" ht="16.5" customHeight="1">
      <c r="A367" s="250"/>
      <c r="B367" s="250"/>
      <c r="C367" s="250"/>
      <c r="D367" s="250"/>
      <c r="E367" s="250"/>
    </row>
    <row r="368" spans="1:5" ht="16.5" customHeight="1">
      <c r="A368" s="250"/>
      <c r="B368" s="250"/>
      <c r="C368" s="250"/>
      <c r="D368" s="250"/>
      <c r="E368" s="250"/>
    </row>
    <row r="369" spans="1:5" ht="16.5" customHeight="1">
      <c r="A369" s="250"/>
      <c r="B369" s="250"/>
      <c r="C369" s="250"/>
      <c r="D369" s="250"/>
      <c r="E369" s="250"/>
    </row>
    <row r="370" spans="1:5" ht="16.5" customHeight="1">
      <c r="A370" s="250"/>
      <c r="B370" s="250"/>
      <c r="C370" s="250"/>
      <c r="D370" s="250"/>
      <c r="E370" s="250"/>
    </row>
    <row r="371" spans="1:5" ht="16.5" customHeight="1">
      <c r="A371" s="250"/>
      <c r="B371" s="250"/>
      <c r="C371" s="250"/>
      <c r="D371" s="250"/>
      <c r="E371" s="250"/>
    </row>
    <row r="372" spans="1:5" ht="16.5" customHeight="1">
      <c r="A372" s="250"/>
      <c r="B372" s="250"/>
      <c r="C372" s="250"/>
      <c r="D372" s="250"/>
      <c r="E372" s="250"/>
    </row>
    <row r="373" spans="1:5" ht="16.5" customHeight="1">
      <c r="A373" s="250"/>
      <c r="B373" s="250"/>
      <c r="C373" s="250"/>
      <c r="D373" s="250"/>
      <c r="E373" s="250"/>
    </row>
    <row r="374" spans="1:5" ht="16.5" customHeight="1">
      <c r="A374" s="250"/>
      <c r="B374" s="250"/>
      <c r="C374" s="250"/>
      <c r="D374" s="250"/>
      <c r="E374" s="250"/>
    </row>
    <row r="375" spans="1:5" ht="16.5" customHeight="1">
      <c r="A375" s="250"/>
      <c r="B375" s="250"/>
      <c r="C375" s="250"/>
      <c r="D375" s="250"/>
      <c r="E375" s="250"/>
    </row>
    <row r="376" spans="1:5" ht="16.5" customHeight="1">
      <c r="A376" s="250"/>
      <c r="B376" s="250"/>
      <c r="C376" s="250"/>
      <c r="D376" s="250"/>
      <c r="E376" s="250"/>
    </row>
    <row r="377" spans="1:5" ht="16.5" customHeight="1">
      <c r="A377" s="250"/>
      <c r="B377" s="250"/>
      <c r="C377" s="250"/>
      <c r="D377" s="250"/>
      <c r="E377" s="250"/>
    </row>
    <row r="378" spans="1:5" ht="16.5" customHeight="1">
      <c r="A378" s="250"/>
      <c r="B378" s="250"/>
      <c r="C378" s="250"/>
      <c r="D378" s="250"/>
      <c r="E378" s="250"/>
    </row>
    <row r="379" spans="1:5" ht="16.5" customHeight="1">
      <c r="A379" s="250"/>
      <c r="B379" s="250"/>
      <c r="C379" s="250"/>
      <c r="D379" s="250"/>
      <c r="E379" s="250"/>
    </row>
    <row r="380" spans="1:5" ht="16.5" customHeight="1">
      <c r="A380" s="250"/>
      <c r="B380" s="250"/>
      <c r="C380" s="250"/>
      <c r="D380" s="250"/>
      <c r="E380" s="250"/>
    </row>
    <row r="381" spans="1:5" ht="16.5" customHeight="1">
      <c r="A381" s="250"/>
      <c r="B381" s="250"/>
      <c r="C381" s="250"/>
      <c r="D381" s="250"/>
      <c r="E381" s="250"/>
    </row>
    <row r="382" spans="1:5" ht="16.5" customHeight="1">
      <c r="A382" s="250"/>
      <c r="B382" s="250"/>
      <c r="C382" s="250"/>
      <c r="D382" s="250"/>
      <c r="E382" s="250"/>
    </row>
    <row r="383" spans="1:5" ht="16.5" customHeight="1">
      <c r="A383" s="250"/>
      <c r="B383" s="250"/>
      <c r="C383" s="250"/>
      <c r="D383" s="250"/>
      <c r="E383" s="250"/>
    </row>
    <row r="384" spans="1:5" ht="16.5" customHeight="1">
      <c r="A384" s="250"/>
      <c r="B384" s="250"/>
      <c r="C384" s="250"/>
      <c r="D384" s="250"/>
      <c r="E384" s="250"/>
    </row>
    <row r="385" spans="1:5" ht="16.5" customHeight="1">
      <c r="A385" s="250"/>
      <c r="B385" s="250"/>
      <c r="C385" s="250"/>
      <c r="D385" s="250"/>
      <c r="E385" s="250"/>
    </row>
    <row r="386" spans="1:5" ht="16.5" customHeight="1">
      <c r="A386" s="250"/>
      <c r="B386" s="250"/>
      <c r="C386" s="250"/>
      <c r="D386" s="250"/>
      <c r="E386" s="250"/>
    </row>
    <row r="387" spans="1:5" ht="16.5" customHeight="1">
      <c r="A387" s="250"/>
      <c r="B387" s="250"/>
      <c r="C387" s="250"/>
      <c r="D387" s="250"/>
      <c r="E387" s="250"/>
    </row>
    <row r="388" spans="1:5" ht="16.5" customHeight="1">
      <c r="A388" s="250"/>
      <c r="B388" s="250"/>
      <c r="C388" s="250"/>
      <c r="D388" s="250"/>
      <c r="E388" s="250"/>
    </row>
    <row r="389" spans="1:5" ht="16.5" customHeight="1">
      <c r="A389" s="250"/>
      <c r="B389" s="250"/>
      <c r="C389" s="250"/>
      <c r="D389" s="250"/>
      <c r="E389" s="250"/>
    </row>
    <row r="390" spans="1:5" ht="16.5" customHeight="1">
      <c r="A390" s="250"/>
      <c r="B390" s="250"/>
      <c r="C390" s="250"/>
      <c r="D390" s="250"/>
      <c r="E390" s="250"/>
    </row>
    <row r="391" spans="1:5" ht="16.5" customHeight="1">
      <c r="A391" s="250"/>
      <c r="B391" s="250"/>
      <c r="C391" s="250"/>
      <c r="D391" s="250"/>
      <c r="E391" s="250"/>
    </row>
    <row r="392" spans="1:5" ht="16.5" customHeight="1">
      <c r="A392" s="250"/>
      <c r="B392" s="250"/>
      <c r="C392" s="250"/>
      <c r="D392" s="250"/>
      <c r="E392" s="250"/>
    </row>
    <row r="393" spans="1:5" ht="16.5" customHeight="1">
      <c r="A393" s="250"/>
      <c r="B393" s="250"/>
      <c r="C393" s="250"/>
      <c r="D393" s="250"/>
      <c r="E393" s="250"/>
    </row>
    <row r="394" spans="1:5" ht="16.5" customHeight="1">
      <c r="A394" s="250"/>
      <c r="B394" s="250"/>
      <c r="C394" s="250"/>
      <c r="D394" s="250"/>
      <c r="E394" s="250"/>
    </row>
    <row r="395" spans="1:5" ht="16.5" customHeight="1">
      <c r="A395" s="250"/>
      <c r="B395" s="250"/>
      <c r="C395" s="250"/>
      <c r="D395" s="250"/>
      <c r="E395" s="250"/>
    </row>
    <row r="396" spans="1:5" ht="16.5" customHeight="1">
      <c r="A396" s="250"/>
      <c r="B396" s="250"/>
      <c r="C396" s="250"/>
      <c r="D396" s="250"/>
      <c r="E396" s="250"/>
    </row>
    <row r="397" spans="1:5" ht="16.5" customHeight="1">
      <c r="A397" s="250"/>
      <c r="B397" s="250"/>
      <c r="C397" s="250"/>
      <c r="D397" s="250"/>
      <c r="E397" s="250"/>
    </row>
    <row r="398" spans="1:5" ht="16.5" customHeight="1">
      <c r="A398" s="250"/>
      <c r="B398" s="250"/>
      <c r="C398" s="250"/>
      <c r="D398" s="250"/>
      <c r="E398" s="250"/>
    </row>
    <row r="399" spans="1:5" ht="16.5" customHeight="1">
      <c r="A399" s="250"/>
      <c r="B399" s="250"/>
      <c r="C399" s="250"/>
      <c r="D399" s="250"/>
      <c r="E399" s="250"/>
    </row>
    <row r="400" spans="1:5" ht="16.5" customHeight="1">
      <c r="A400" s="250"/>
      <c r="B400" s="250"/>
      <c r="C400" s="250"/>
      <c r="D400" s="250"/>
      <c r="E400" s="250"/>
    </row>
    <row r="401" spans="1:5" ht="16.5" customHeight="1">
      <c r="A401" s="250"/>
      <c r="B401" s="250"/>
      <c r="C401" s="250"/>
      <c r="D401" s="250"/>
      <c r="E401" s="250"/>
    </row>
    <row r="402" spans="1:5" ht="16.5" customHeight="1">
      <c r="A402" s="250"/>
      <c r="B402" s="250"/>
      <c r="C402" s="250"/>
      <c r="D402" s="250"/>
      <c r="E402" s="250"/>
    </row>
    <row r="403" spans="1:5" ht="16.5" customHeight="1">
      <c r="A403" s="250"/>
      <c r="B403" s="250"/>
      <c r="C403" s="250"/>
      <c r="D403" s="250"/>
      <c r="E403" s="250"/>
    </row>
    <row r="404" spans="1:5" ht="16.5" customHeight="1">
      <c r="A404" s="250"/>
      <c r="B404" s="250"/>
      <c r="C404" s="250"/>
      <c r="D404" s="250"/>
      <c r="E404" s="250"/>
    </row>
    <row r="405" spans="1:5" ht="16.5" customHeight="1">
      <c r="A405" s="250"/>
      <c r="B405" s="250"/>
      <c r="C405" s="250"/>
      <c r="D405" s="250"/>
      <c r="E405" s="250"/>
    </row>
    <row r="406" spans="1:5" ht="16.5" customHeight="1">
      <c r="A406" s="250"/>
      <c r="B406" s="250"/>
      <c r="C406" s="250"/>
      <c r="D406" s="250"/>
      <c r="E406" s="250"/>
    </row>
    <row r="407" spans="1:5" ht="16.5" customHeight="1">
      <c r="A407" s="250"/>
      <c r="B407" s="250"/>
      <c r="C407" s="250"/>
      <c r="D407" s="250"/>
      <c r="E407" s="250"/>
    </row>
    <row r="408" spans="1:5" ht="16.5" customHeight="1">
      <c r="A408" s="250"/>
      <c r="B408" s="250"/>
      <c r="C408" s="250"/>
      <c r="D408" s="250"/>
      <c r="E408" s="250"/>
    </row>
    <row r="409" spans="1:5" ht="16.5" customHeight="1">
      <c r="A409" s="250"/>
      <c r="B409" s="250"/>
      <c r="C409" s="250"/>
      <c r="D409" s="250"/>
      <c r="E409" s="250"/>
    </row>
    <row r="410" spans="1:5" ht="16.5" customHeight="1">
      <c r="A410" s="250"/>
      <c r="B410" s="250"/>
      <c r="C410" s="250"/>
      <c r="D410" s="250"/>
      <c r="E410" s="250"/>
    </row>
    <row r="411" spans="1:5" ht="16.5" customHeight="1">
      <c r="A411" s="250"/>
      <c r="B411" s="250"/>
      <c r="C411" s="250"/>
      <c r="D411" s="250"/>
      <c r="E411" s="250"/>
    </row>
    <row r="412" spans="1:5" ht="16.5" customHeight="1">
      <c r="A412" s="250"/>
      <c r="B412" s="250"/>
      <c r="C412" s="250"/>
      <c r="D412" s="250"/>
      <c r="E412" s="250"/>
    </row>
    <row r="413" spans="1:5" ht="16.5" customHeight="1">
      <c r="A413" s="250"/>
      <c r="B413" s="250"/>
      <c r="C413" s="250"/>
      <c r="D413" s="250"/>
      <c r="E413" s="250"/>
    </row>
    <row r="414" spans="1:5" ht="16.5" customHeight="1">
      <c r="A414" s="250"/>
      <c r="B414" s="250"/>
      <c r="C414" s="250"/>
      <c r="D414" s="250"/>
      <c r="E414" s="250"/>
    </row>
    <row r="415" spans="1:5" ht="16.5" customHeight="1">
      <c r="A415" s="250"/>
      <c r="B415" s="250"/>
      <c r="C415" s="250"/>
      <c r="D415" s="250"/>
      <c r="E415" s="250"/>
    </row>
    <row r="416" spans="1:5" ht="16.5" customHeight="1">
      <c r="A416" s="250"/>
      <c r="B416" s="250"/>
      <c r="C416" s="250"/>
      <c r="D416" s="250"/>
      <c r="E416" s="250"/>
    </row>
    <row r="417" spans="1:5" ht="16.5" customHeight="1">
      <c r="A417" s="250"/>
      <c r="B417" s="250"/>
      <c r="C417" s="250"/>
      <c r="D417" s="250"/>
      <c r="E417" s="250"/>
    </row>
    <row r="418" spans="1:5" ht="16.5" customHeight="1">
      <c r="A418" s="250"/>
      <c r="B418" s="250"/>
      <c r="C418" s="250"/>
      <c r="D418" s="250"/>
      <c r="E418" s="250"/>
    </row>
    <row r="419" spans="1:5" ht="16.5" customHeight="1">
      <c r="A419" s="250"/>
      <c r="B419" s="250"/>
      <c r="C419" s="250"/>
      <c r="D419" s="250"/>
      <c r="E419" s="250"/>
    </row>
    <row r="420" spans="1:5" ht="16.5" customHeight="1">
      <c r="A420" s="250"/>
      <c r="B420" s="250"/>
      <c r="C420" s="250"/>
      <c r="D420" s="250"/>
      <c r="E420" s="250"/>
    </row>
    <row r="421" spans="1:5" ht="16.5" customHeight="1">
      <c r="A421" s="250"/>
      <c r="B421" s="250"/>
      <c r="C421" s="250"/>
      <c r="D421" s="250"/>
      <c r="E421" s="250"/>
    </row>
    <row r="422" spans="1:5" ht="16.5" customHeight="1">
      <c r="A422" s="250"/>
      <c r="B422" s="250"/>
      <c r="C422" s="250"/>
      <c r="D422" s="250"/>
      <c r="E422" s="250"/>
    </row>
    <row r="423" spans="1:5" ht="16.5" customHeight="1">
      <c r="A423" s="250"/>
      <c r="B423" s="250"/>
      <c r="C423" s="250"/>
      <c r="D423" s="250"/>
      <c r="E423" s="250"/>
    </row>
    <row r="424" spans="1:5" ht="16.5" customHeight="1">
      <c r="A424" s="250"/>
      <c r="B424" s="250"/>
      <c r="C424" s="250"/>
      <c r="D424" s="250"/>
      <c r="E424" s="250"/>
    </row>
    <row r="425" spans="1:5" ht="16.5" customHeight="1">
      <c r="A425" s="250"/>
      <c r="B425" s="250"/>
      <c r="C425" s="250"/>
      <c r="D425" s="250"/>
      <c r="E425" s="250"/>
    </row>
    <row r="426" spans="1:5" ht="16.5" customHeight="1">
      <c r="A426" s="250"/>
      <c r="B426" s="250"/>
      <c r="C426" s="250"/>
      <c r="D426" s="250"/>
      <c r="E426" s="250"/>
    </row>
    <row r="427" spans="1:5" ht="16.5" customHeight="1">
      <c r="A427" s="250"/>
      <c r="B427" s="250"/>
      <c r="C427" s="250"/>
      <c r="D427" s="250"/>
      <c r="E427" s="250"/>
    </row>
    <row r="428" spans="1:5" ht="16.5" customHeight="1">
      <c r="A428" s="250"/>
      <c r="B428" s="250"/>
      <c r="C428" s="250"/>
      <c r="D428" s="250"/>
      <c r="E428" s="250"/>
    </row>
    <row r="429" spans="1:5" ht="16.5" customHeight="1">
      <c r="A429" s="250"/>
      <c r="B429" s="250"/>
      <c r="C429" s="250"/>
      <c r="D429" s="250"/>
      <c r="E429" s="250"/>
    </row>
    <row r="430" spans="1:5" ht="16.5" customHeight="1">
      <c r="A430" s="250"/>
      <c r="B430" s="250"/>
      <c r="C430" s="250"/>
      <c r="D430" s="250"/>
      <c r="E430" s="250"/>
    </row>
    <row r="431" spans="1:5" ht="16.5" customHeight="1">
      <c r="A431" s="250"/>
      <c r="B431" s="250"/>
      <c r="C431" s="250"/>
      <c r="D431" s="250"/>
      <c r="E431" s="250"/>
    </row>
    <row r="432" spans="1:5" ht="16.5" customHeight="1">
      <c r="A432" s="250"/>
      <c r="B432" s="250"/>
      <c r="C432" s="250"/>
      <c r="D432" s="250"/>
      <c r="E432" s="250"/>
    </row>
    <row r="433" spans="1:5" ht="16.5" customHeight="1">
      <c r="A433" s="250"/>
      <c r="B433" s="250"/>
      <c r="C433" s="250"/>
      <c r="D433" s="250"/>
      <c r="E433" s="250"/>
    </row>
    <row r="434" spans="1:5" ht="16.5" customHeight="1">
      <c r="A434" s="250"/>
      <c r="B434" s="250"/>
      <c r="C434" s="250"/>
      <c r="D434" s="250"/>
      <c r="E434" s="250"/>
    </row>
    <row r="435" spans="1:5" ht="16.5" customHeight="1">
      <c r="A435" s="250"/>
      <c r="B435" s="250"/>
      <c r="C435" s="250"/>
      <c r="D435" s="250"/>
      <c r="E435" s="250"/>
    </row>
    <row r="436" spans="1:5" ht="16.5" customHeight="1">
      <c r="A436" s="250"/>
      <c r="B436" s="250"/>
      <c r="C436" s="250"/>
      <c r="D436" s="250"/>
      <c r="E436" s="250"/>
    </row>
    <row r="437" spans="1:5" ht="16.5" customHeight="1">
      <c r="A437" s="250"/>
      <c r="B437" s="250"/>
      <c r="C437" s="250"/>
      <c r="D437" s="250"/>
      <c r="E437" s="250"/>
    </row>
    <row r="438" spans="1:5" ht="16.5" customHeight="1">
      <c r="A438" s="250"/>
      <c r="B438" s="250"/>
      <c r="C438" s="250"/>
      <c r="D438" s="250"/>
      <c r="E438" s="250"/>
    </row>
    <row r="439" spans="1:5" ht="16.5" customHeight="1">
      <c r="A439" s="250"/>
      <c r="B439" s="250"/>
      <c r="C439" s="250"/>
      <c r="D439" s="250"/>
      <c r="E439" s="250"/>
    </row>
    <row r="440" spans="1:5" ht="16.5" customHeight="1">
      <c r="A440" s="250"/>
      <c r="B440" s="250"/>
      <c r="C440" s="250"/>
      <c r="D440" s="250"/>
      <c r="E440" s="250"/>
    </row>
    <row r="441" spans="1:5" ht="16.5" customHeight="1">
      <c r="A441" s="250"/>
      <c r="B441" s="250"/>
      <c r="C441" s="250"/>
      <c r="D441" s="250"/>
      <c r="E441" s="250"/>
    </row>
    <row r="442" spans="1:5" ht="16.5" customHeight="1">
      <c r="A442" s="250"/>
      <c r="B442" s="250"/>
      <c r="C442" s="250"/>
      <c r="D442" s="250"/>
      <c r="E442" s="250"/>
    </row>
    <row r="443" spans="1:5" ht="16.5" customHeight="1">
      <c r="A443" s="250"/>
      <c r="B443" s="250"/>
      <c r="C443" s="250"/>
      <c r="D443" s="250"/>
      <c r="E443" s="250"/>
    </row>
    <row r="444" spans="1:5" ht="16.5" customHeight="1">
      <c r="A444" s="250"/>
      <c r="B444" s="250"/>
      <c r="C444" s="250"/>
      <c r="D444" s="250"/>
      <c r="E444" s="250"/>
    </row>
    <row r="445" spans="1:5" ht="16.5" customHeight="1">
      <c r="A445" s="250"/>
      <c r="B445" s="250"/>
      <c r="C445" s="250"/>
      <c r="D445" s="250"/>
      <c r="E445" s="250"/>
    </row>
    <row r="446" spans="1:5" ht="16.5" customHeight="1">
      <c r="A446" s="250"/>
      <c r="B446" s="250"/>
      <c r="C446" s="250"/>
      <c r="D446" s="250"/>
      <c r="E446" s="250"/>
    </row>
    <row r="447" spans="1:5" ht="16.5" customHeight="1">
      <c r="A447" s="250"/>
      <c r="B447" s="250"/>
      <c r="C447" s="250"/>
      <c r="D447" s="250"/>
      <c r="E447" s="250"/>
    </row>
    <row r="448" spans="1:5" ht="16.5" customHeight="1">
      <c r="A448" s="250"/>
      <c r="B448" s="250"/>
      <c r="C448" s="250"/>
      <c r="D448" s="250"/>
      <c r="E448" s="250"/>
    </row>
    <row r="449" spans="1:5" ht="16.5" customHeight="1">
      <c r="A449" s="250"/>
      <c r="B449" s="250"/>
      <c r="C449" s="250"/>
      <c r="D449" s="250"/>
      <c r="E449" s="250"/>
    </row>
    <row r="450" spans="1:5" ht="16.5" customHeight="1">
      <c r="A450" s="250"/>
      <c r="B450" s="250"/>
      <c r="C450" s="250"/>
      <c r="D450" s="250"/>
      <c r="E450" s="250"/>
    </row>
    <row r="451" spans="1:5" ht="16.5" customHeight="1">
      <c r="A451" s="250"/>
      <c r="B451" s="250"/>
      <c r="C451" s="250"/>
      <c r="D451" s="250"/>
      <c r="E451" s="250"/>
    </row>
    <row r="452" spans="1:5" ht="16.5" customHeight="1">
      <c r="A452" s="250"/>
      <c r="B452" s="250"/>
      <c r="C452" s="250"/>
      <c r="D452" s="250"/>
      <c r="E452" s="250"/>
    </row>
    <row r="453" spans="1:5" ht="16.5" customHeight="1">
      <c r="A453" s="250"/>
      <c r="B453" s="250"/>
      <c r="C453" s="250"/>
      <c r="D453" s="250"/>
      <c r="E453" s="250"/>
    </row>
    <row r="454" spans="1:5" ht="16.5" customHeight="1">
      <c r="A454" s="250"/>
      <c r="B454" s="250"/>
      <c r="C454" s="250"/>
      <c r="D454" s="250"/>
      <c r="E454" s="250"/>
    </row>
    <row r="455" spans="1:5" ht="16.5" customHeight="1">
      <c r="A455" s="250"/>
      <c r="B455" s="250"/>
      <c r="C455" s="250"/>
      <c r="D455" s="250"/>
      <c r="E455" s="250"/>
    </row>
    <row r="456" spans="1:5" ht="16.5" customHeight="1">
      <c r="A456" s="250"/>
      <c r="B456" s="250"/>
      <c r="C456" s="250"/>
      <c r="D456" s="250"/>
      <c r="E456" s="250"/>
    </row>
    <row r="457" spans="1:5" ht="16.5" customHeight="1">
      <c r="A457" s="250"/>
      <c r="B457" s="250"/>
      <c r="C457" s="250"/>
      <c r="D457" s="250"/>
      <c r="E457" s="250"/>
    </row>
    <row r="458" spans="1:5" ht="16.5" customHeight="1">
      <c r="A458" s="250"/>
      <c r="B458" s="250"/>
      <c r="C458" s="250"/>
      <c r="D458" s="250"/>
      <c r="E458" s="250"/>
    </row>
    <row r="459" spans="1:5" ht="16.5" customHeight="1">
      <c r="A459" s="250"/>
      <c r="B459" s="250"/>
      <c r="C459" s="250"/>
      <c r="D459" s="250"/>
      <c r="E459" s="250"/>
    </row>
    <row r="460" spans="1:5" ht="16.5" customHeight="1">
      <c r="A460" s="250"/>
      <c r="B460" s="250"/>
      <c r="C460" s="250"/>
      <c r="D460" s="250"/>
      <c r="E460" s="250"/>
    </row>
    <row r="461" spans="1:5" ht="16.5" customHeight="1">
      <c r="A461" s="250"/>
      <c r="B461" s="250"/>
      <c r="C461" s="250"/>
      <c r="D461" s="250"/>
      <c r="E461" s="250"/>
    </row>
    <row r="462" spans="1:5" ht="16.5" customHeight="1">
      <c r="A462" s="250"/>
      <c r="B462" s="250"/>
      <c r="C462" s="250"/>
      <c r="D462" s="250"/>
      <c r="E462" s="250"/>
    </row>
    <row r="463" spans="1:5" ht="16.5" customHeight="1">
      <c r="A463" s="250"/>
      <c r="B463" s="250"/>
      <c r="C463" s="250"/>
      <c r="D463" s="250"/>
      <c r="E463" s="250"/>
    </row>
    <row r="464" spans="1:5" ht="16.5" customHeight="1">
      <c r="A464" s="250"/>
      <c r="B464" s="250"/>
      <c r="C464" s="250"/>
      <c r="D464" s="250"/>
      <c r="E464" s="250"/>
    </row>
    <row r="465" spans="1:5" ht="16.5" customHeight="1">
      <c r="A465" s="250"/>
      <c r="B465" s="250"/>
      <c r="C465" s="250"/>
      <c r="D465" s="250"/>
      <c r="E465" s="250"/>
    </row>
    <row r="466" spans="1:5" ht="16.5" customHeight="1">
      <c r="A466" s="250"/>
      <c r="B466" s="250"/>
      <c r="C466" s="250"/>
      <c r="D466" s="250"/>
      <c r="E466" s="250"/>
    </row>
    <row r="467" spans="1:5" ht="16.5" customHeight="1">
      <c r="A467" s="250"/>
      <c r="B467" s="250"/>
      <c r="C467" s="250"/>
      <c r="D467" s="250"/>
      <c r="E467" s="250"/>
    </row>
    <row r="468" spans="1:5" ht="16.5" customHeight="1">
      <c r="A468" s="250"/>
      <c r="B468" s="250"/>
      <c r="C468" s="250"/>
      <c r="D468" s="250"/>
      <c r="E468" s="250"/>
    </row>
    <row r="469" spans="1:5" ht="16.5" customHeight="1">
      <c r="A469" s="250"/>
      <c r="B469" s="250"/>
      <c r="C469" s="250"/>
      <c r="D469" s="250"/>
      <c r="E469" s="250"/>
    </row>
    <row r="470" spans="1:5" ht="16.5" customHeight="1">
      <c r="A470" s="250"/>
      <c r="B470" s="250"/>
      <c r="C470" s="250"/>
      <c r="D470" s="250"/>
      <c r="E470" s="250"/>
    </row>
    <row r="471" spans="1:5" ht="16.5" customHeight="1">
      <c r="A471" s="250"/>
      <c r="B471" s="250"/>
      <c r="C471" s="250"/>
      <c r="D471" s="250"/>
      <c r="E471" s="250"/>
    </row>
    <row r="472" spans="1:5" ht="16.5" customHeight="1">
      <c r="A472" s="250"/>
      <c r="B472" s="250"/>
      <c r="C472" s="250"/>
      <c r="D472" s="250"/>
      <c r="E472" s="250"/>
    </row>
    <row r="473" spans="1:5" ht="16.5" customHeight="1">
      <c r="A473" s="250"/>
      <c r="B473" s="250"/>
      <c r="C473" s="250"/>
      <c r="D473" s="250"/>
      <c r="E473" s="250"/>
    </row>
    <row r="474" spans="1:5" ht="16.5" customHeight="1">
      <c r="A474" s="250"/>
      <c r="B474" s="250"/>
      <c r="C474" s="250"/>
      <c r="D474" s="250"/>
      <c r="E474" s="250"/>
    </row>
    <row r="475" spans="1:5" ht="16.5" customHeight="1">
      <c r="A475" s="250"/>
      <c r="B475" s="250"/>
      <c r="C475" s="250"/>
      <c r="D475" s="250"/>
      <c r="E475" s="250"/>
    </row>
    <row r="476" spans="1:5" ht="16.5" customHeight="1">
      <c r="A476" s="250"/>
      <c r="B476" s="250"/>
      <c r="C476" s="250"/>
      <c r="D476" s="250"/>
      <c r="E476" s="250"/>
    </row>
    <row r="477" spans="1:5" ht="16.5" customHeight="1">
      <c r="A477" s="250"/>
      <c r="B477" s="250"/>
      <c r="C477" s="250"/>
      <c r="D477" s="250"/>
      <c r="E477" s="250"/>
    </row>
    <row r="478" spans="1:5" ht="16.5" customHeight="1">
      <c r="A478" s="250"/>
      <c r="B478" s="250"/>
      <c r="C478" s="250"/>
      <c r="D478" s="250"/>
      <c r="E478" s="250"/>
    </row>
    <row r="479" spans="1:5" ht="16.5" customHeight="1">
      <c r="A479" s="250"/>
      <c r="B479" s="250"/>
      <c r="C479" s="250"/>
      <c r="D479" s="250"/>
      <c r="E479" s="250"/>
    </row>
    <row r="480" spans="1:5" ht="16.5" customHeight="1">
      <c r="A480" s="250"/>
      <c r="B480" s="250"/>
      <c r="C480" s="250"/>
      <c r="D480" s="250"/>
      <c r="E480" s="250"/>
    </row>
    <row r="481" spans="1:5" ht="16.5" customHeight="1">
      <c r="A481" s="250"/>
      <c r="B481" s="250"/>
      <c r="C481" s="250"/>
      <c r="D481" s="250"/>
      <c r="E481" s="250"/>
    </row>
    <row r="482" spans="1:5" ht="16.5" customHeight="1">
      <c r="A482" s="250"/>
      <c r="B482" s="250"/>
      <c r="C482" s="250"/>
      <c r="D482" s="250"/>
      <c r="E482" s="250"/>
    </row>
    <row r="483" spans="1:5" ht="16.5" customHeight="1">
      <c r="A483" s="250"/>
      <c r="B483" s="250"/>
      <c r="C483" s="250"/>
      <c r="D483" s="250"/>
      <c r="E483" s="250"/>
    </row>
    <row r="484" spans="1:5" ht="16.5" customHeight="1">
      <c r="A484" s="250"/>
      <c r="B484" s="250"/>
      <c r="C484" s="250"/>
      <c r="D484" s="250"/>
      <c r="E484" s="250"/>
    </row>
    <row r="485" spans="1:5" ht="16.5" customHeight="1">
      <c r="A485" s="250"/>
      <c r="B485" s="250"/>
      <c r="C485" s="250"/>
      <c r="D485" s="250"/>
      <c r="E485" s="250"/>
    </row>
    <row r="486" spans="1:5" ht="16.5" customHeight="1">
      <c r="A486" s="250"/>
      <c r="B486" s="250"/>
      <c r="C486" s="250"/>
      <c r="D486" s="250"/>
      <c r="E486" s="250"/>
    </row>
    <row r="487" spans="1:5" ht="16.5" customHeight="1">
      <c r="A487" s="250"/>
      <c r="B487" s="250"/>
      <c r="C487" s="250"/>
      <c r="D487" s="250"/>
      <c r="E487" s="250"/>
    </row>
    <row r="488" spans="1:5" ht="16.5" customHeight="1">
      <c r="A488" s="250"/>
      <c r="B488" s="250"/>
      <c r="C488" s="250"/>
      <c r="D488" s="250"/>
      <c r="E488" s="250"/>
    </row>
    <row r="489" spans="1:5" ht="16.5" customHeight="1">
      <c r="A489" s="250"/>
      <c r="B489" s="250"/>
      <c r="C489" s="250"/>
      <c r="D489" s="250"/>
      <c r="E489" s="250"/>
    </row>
    <row r="490" spans="1:5" ht="16.5" customHeight="1">
      <c r="A490" s="250"/>
      <c r="B490" s="250"/>
      <c r="C490" s="250"/>
      <c r="D490" s="250"/>
      <c r="E490" s="250"/>
    </row>
    <row r="491" spans="1:5" ht="16.5" customHeight="1">
      <c r="A491" s="250"/>
      <c r="B491" s="250"/>
      <c r="C491" s="250"/>
      <c r="D491" s="250"/>
      <c r="E491" s="250"/>
    </row>
    <row r="492" spans="1:5" ht="16.5" customHeight="1">
      <c r="A492" s="250"/>
      <c r="B492" s="250"/>
      <c r="C492" s="250"/>
      <c r="D492" s="250"/>
      <c r="E492" s="250"/>
    </row>
    <row r="493" spans="1:5" ht="16.5" customHeight="1">
      <c r="A493" s="250"/>
      <c r="B493" s="250"/>
      <c r="C493" s="250"/>
      <c r="D493" s="250"/>
      <c r="E493" s="250"/>
    </row>
    <row r="494" spans="1:5" ht="16.5" customHeight="1">
      <c r="A494" s="250"/>
      <c r="B494" s="250"/>
      <c r="C494" s="250"/>
      <c r="D494" s="250"/>
      <c r="E494" s="250"/>
    </row>
    <row r="495" spans="1:5" ht="16.5" customHeight="1">
      <c r="A495" s="250"/>
      <c r="B495" s="250"/>
      <c r="C495" s="250"/>
      <c r="D495" s="250"/>
      <c r="E495" s="250"/>
    </row>
    <row r="496" spans="1:5" ht="16.5" customHeight="1">
      <c r="A496" s="250"/>
      <c r="B496" s="250"/>
      <c r="C496" s="250"/>
      <c r="D496" s="250"/>
      <c r="E496" s="250"/>
    </row>
    <row r="497" spans="1:5" ht="16.5" customHeight="1">
      <c r="A497" s="250"/>
      <c r="B497" s="250"/>
      <c r="C497" s="250"/>
      <c r="D497" s="250"/>
      <c r="E497" s="250"/>
    </row>
    <row r="498" spans="1:5" ht="16.5" customHeight="1">
      <c r="A498" s="250"/>
      <c r="B498" s="250"/>
      <c r="C498" s="250"/>
      <c r="D498" s="250"/>
      <c r="E498" s="250"/>
    </row>
    <row r="499" spans="1:5" ht="16.5" customHeight="1">
      <c r="A499" s="250"/>
      <c r="B499" s="250"/>
      <c r="C499" s="250"/>
      <c r="D499" s="250"/>
      <c r="E499" s="250"/>
    </row>
    <row r="500" spans="1:5" ht="16.5" customHeight="1">
      <c r="A500" s="250"/>
      <c r="B500" s="250"/>
      <c r="C500" s="250"/>
      <c r="D500" s="250"/>
      <c r="E500" s="250"/>
    </row>
    <row r="501" spans="1:5" ht="16.5" customHeight="1">
      <c r="A501" s="250"/>
      <c r="B501" s="250"/>
      <c r="C501" s="250"/>
      <c r="D501" s="250"/>
      <c r="E501" s="250"/>
    </row>
    <row r="502" spans="1:5" ht="16.5" customHeight="1">
      <c r="A502" s="250"/>
      <c r="B502" s="250"/>
      <c r="C502" s="250"/>
      <c r="D502" s="250"/>
      <c r="E502" s="250"/>
    </row>
    <row r="503" spans="1:5" ht="16.5" customHeight="1">
      <c r="A503" s="250"/>
      <c r="B503" s="250"/>
      <c r="C503" s="250"/>
      <c r="D503" s="250"/>
      <c r="E503" s="250"/>
    </row>
    <row r="504" spans="1:5" ht="16.5" customHeight="1">
      <c r="A504" s="250"/>
      <c r="B504" s="250"/>
      <c r="C504" s="250"/>
      <c r="D504" s="250"/>
      <c r="E504" s="250"/>
    </row>
    <row r="505" spans="1:5" ht="16.5" customHeight="1">
      <c r="A505" s="250"/>
      <c r="B505" s="250"/>
      <c r="C505" s="250"/>
      <c r="D505" s="250"/>
      <c r="E505" s="250"/>
    </row>
    <row r="506" spans="1:5" ht="16.5" customHeight="1">
      <c r="A506" s="250"/>
      <c r="B506" s="250"/>
      <c r="C506" s="250"/>
      <c r="D506" s="250"/>
      <c r="E506" s="250"/>
    </row>
    <row r="507" spans="1:5" ht="16.5" customHeight="1">
      <c r="A507" s="250"/>
      <c r="B507" s="250"/>
      <c r="C507" s="250"/>
      <c r="D507" s="250"/>
      <c r="E507" s="250"/>
    </row>
    <row r="508" spans="1:5" ht="16.5" customHeight="1">
      <c r="A508" s="250"/>
      <c r="B508" s="250"/>
      <c r="C508" s="250"/>
      <c r="D508" s="250"/>
      <c r="E508" s="250"/>
    </row>
    <row r="509" spans="1:5" ht="16.5" customHeight="1">
      <c r="A509" s="250"/>
      <c r="B509" s="250"/>
      <c r="C509" s="250"/>
      <c r="D509" s="250"/>
      <c r="E509" s="250"/>
    </row>
    <row r="510" spans="1:5" ht="16.5" customHeight="1">
      <c r="A510" s="250"/>
      <c r="B510" s="250"/>
      <c r="C510" s="250"/>
      <c r="D510" s="250"/>
      <c r="E510" s="250"/>
    </row>
    <row r="511" spans="1:5" ht="16.5" customHeight="1">
      <c r="A511" s="250"/>
      <c r="B511" s="250"/>
      <c r="C511" s="250"/>
      <c r="D511" s="250"/>
      <c r="E511" s="250"/>
    </row>
    <row r="512" spans="1:5" ht="16.5" customHeight="1">
      <c r="A512" s="250"/>
      <c r="B512" s="250"/>
      <c r="C512" s="250"/>
      <c r="D512" s="250"/>
      <c r="E512" s="250"/>
    </row>
    <row r="513" spans="1:5" ht="16.5" customHeight="1">
      <c r="A513" s="250"/>
      <c r="B513" s="250"/>
      <c r="C513" s="250"/>
      <c r="D513" s="250"/>
      <c r="E513" s="250"/>
    </row>
    <row r="514" spans="1:5" ht="16.5" customHeight="1">
      <c r="A514" s="250"/>
      <c r="B514" s="250"/>
      <c r="C514" s="250"/>
      <c r="D514" s="250"/>
      <c r="E514" s="250"/>
    </row>
    <row r="515" spans="1:5" ht="16.5" customHeight="1">
      <c r="A515" s="250"/>
      <c r="B515" s="250"/>
      <c r="C515" s="250"/>
      <c r="D515" s="250"/>
      <c r="E515" s="250"/>
    </row>
    <row r="516" spans="1:5" ht="16.5" customHeight="1">
      <c r="A516" s="250"/>
      <c r="B516" s="250"/>
      <c r="C516" s="250"/>
      <c r="D516" s="250"/>
      <c r="E516" s="250"/>
    </row>
    <row r="517" spans="1:5" ht="16.5" customHeight="1">
      <c r="A517" s="250"/>
      <c r="B517" s="250"/>
      <c r="C517" s="250"/>
      <c r="D517" s="250"/>
      <c r="E517" s="250"/>
    </row>
    <row r="518" spans="1:5" ht="16.5" customHeight="1">
      <c r="A518" s="250"/>
      <c r="B518" s="250"/>
      <c r="C518" s="250"/>
      <c r="D518" s="250"/>
      <c r="E518" s="250"/>
    </row>
    <row r="519" spans="1:5" ht="16.5" customHeight="1">
      <c r="A519" s="250"/>
      <c r="B519" s="250"/>
      <c r="C519" s="250"/>
      <c r="D519" s="250"/>
      <c r="E519" s="250"/>
    </row>
    <row r="520" spans="1:5" ht="16.5" customHeight="1">
      <c r="A520" s="250"/>
      <c r="B520" s="250"/>
      <c r="C520" s="250"/>
      <c r="D520" s="250"/>
      <c r="E520" s="250"/>
    </row>
    <row r="521" spans="1:5" ht="16.5" customHeight="1">
      <c r="A521" s="250"/>
      <c r="B521" s="250"/>
      <c r="C521" s="250"/>
      <c r="D521" s="250"/>
      <c r="E521" s="250"/>
    </row>
    <row r="522" spans="1:5" ht="16.5" customHeight="1">
      <c r="A522" s="250"/>
      <c r="B522" s="250"/>
      <c r="C522" s="250"/>
      <c r="D522" s="250"/>
      <c r="E522" s="250"/>
    </row>
    <row r="523" spans="1:5" ht="16.5" customHeight="1">
      <c r="A523" s="250"/>
      <c r="B523" s="250"/>
      <c r="C523" s="250"/>
      <c r="D523" s="250"/>
      <c r="E523" s="250"/>
    </row>
    <row r="524" spans="1:5" ht="16.5" customHeight="1">
      <c r="A524" s="250"/>
      <c r="B524" s="250"/>
      <c r="C524" s="250"/>
      <c r="D524" s="250"/>
      <c r="E524" s="250"/>
    </row>
    <row r="525" spans="1:5" ht="16.5" customHeight="1">
      <c r="A525" s="250"/>
      <c r="B525" s="250"/>
      <c r="C525" s="250"/>
      <c r="D525" s="250"/>
      <c r="E525" s="250"/>
    </row>
    <row r="526" spans="1:5" ht="16.5" customHeight="1">
      <c r="A526" s="250"/>
      <c r="B526" s="250"/>
      <c r="C526" s="250"/>
      <c r="D526" s="250"/>
      <c r="E526" s="250"/>
    </row>
    <row r="527" spans="1:5" ht="16.5" customHeight="1">
      <c r="A527" s="250"/>
      <c r="B527" s="250"/>
      <c r="C527" s="250"/>
      <c r="D527" s="250"/>
      <c r="E527" s="250"/>
    </row>
    <row r="528" spans="1:5" ht="16.5" customHeight="1">
      <c r="A528" s="250"/>
      <c r="B528" s="250"/>
      <c r="C528" s="250"/>
      <c r="D528" s="250"/>
      <c r="E528" s="250"/>
    </row>
    <row r="529" spans="1:5" ht="16.5" customHeight="1">
      <c r="A529" s="250"/>
      <c r="B529" s="250"/>
      <c r="C529" s="250"/>
      <c r="D529" s="250"/>
      <c r="E529" s="250"/>
    </row>
    <row r="530" spans="1:5" ht="16.5" customHeight="1">
      <c r="A530" s="250"/>
      <c r="B530" s="250"/>
      <c r="C530" s="250"/>
      <c r="D530" s="250"/>
      <c r="E530" s="250"/>
    </row>
    <row r="531" spans="1:5" ht="16.5" customHeight="1">
      <c r="A531" s="250"/>
      <c r="B531" s="250"/>
      <c r="C531" s="250"/>
      <c r="D531" s="250"/>
      <c r="E531" s="250"/>
    </row>
    <row r="532" spans="1:5" ht="16.5" customHeight="1">
      <c r="A532" s="250"/>
      <c r="B532" s="250"/>
      <c r="C532" s="250"/>
      <c r="D532" s="250"/>
      <c r="E532" s="250"/>
    </row>
    <row r="533" spans="1:5" ht="16.5" customHeight="1">
      <c r="A533" s="250"/>
      <c r="B533" s="250"/>
      <c r="C533" s="250"/>
      <c r="D533" s="250"/>
      <c r="E533" s="250"/>
    </row>
    <row r="534" spans="1:5" ht="16.5" customHeight="1">
      <c r="A534" s="250"/>
      <c r="B534" s="250"/>
      <c r="C534" s="250"/>
      <c r="D534" s="250"/>
      <c r="E534" s="250"/>
    </row>
    <row r="535" spans="1:5" ht="16.5" customHeight="1">
      <c r="A535" s="250"/>
      <c r="B535" s="250"/>
      <c r="C535" s="250"/>
      <c r="D535" s="250"/>
      <c r="E535" s="250"/>
    </row>
    <row r="536" spans="1:5" ht="16.5" customHeight="1">
      <c r="A536" s="250"/>
      <c r="B536" s="250"/>
      <c r="C536" s="250"/>
      <c r="D536" s="250"/>
      <c r="E536" s="250"/>
    </row>
    <row r="537" spans="1:5" ht="16.5" customHeight="1">
      <c r="A537" s="250"/>
      <c r="B537" s="250"/>
      <c r="C537" s="250"/>
      <c r="D537" s="250"/>
      <c r="E537" s="250"/>
    </row>
    <row r="538" spans="1:5" ht="16.5" customHeight="1">
      <c r="A538" s="250"/>
      <c r="B538" s="250"/>
      <c r="C538" s="250"/>
      <c r="D538" s="250"/>
      <c r="E538" s="250"/>
    </row>
    <row r="539" spans="1:5" ht="16.5" customHeight="1">
      <c r="A539" s="250"/>
      <c r="B539" s="250"/>
      <c r="C539" s="250"/>
      <c r="D539" s="250"/>
      <c r="E539" s="250"/>
    </row>
    <row r="540" spans="1:5" ht="16.5" customHeight="1">
      <c r="A540" s="250"/>
      <c r="B540" s="250"/>
      <c r="C540" s="250"/>
      <c r="D540" s="250"/>
      <c r="E540" s="250"/>
    </row>
    <row r="541" spans="1:5" ht="16.5" customHeight="1">
      <c r="A541" s="250"/>
      <c r="B541" s="250"/>
      <c r="C541" s="250"/>
      <c r="D541" s="250"/>
      <c r="E541" s="250"/>
    </row>
    <row r="542" spans="1:5" ht="16.5" customHeight="1">
      <c r="A542" s="250"/>
      <c r="B542" s="250"/>
      <c r="C542" s="250"/>
      <c r="D542" s="250"/>
      <c r="E542" s="250"/>
    </row>
    <row r="543" spans="1:5" ht="16.5" customHeight="1">
      <c r="A543" s="250"/>
      <c r="B543" s="250"/>
      <c r="C543" s="250"/>
      <c r="D543" s="250"/>
      <c r="E543" s="250"/>
    </row>
    <row r="544" spans="1:5" ht="16.5" customHeight="1">
      <c r="A544" s="250"/>
      <c r="B544" s="250"/>
      <c r="C544" s="250"/>
      <c r="D544" s="250"/>
      <c r="E544" s="250"/>
    </row>
    <row r="545" spans="1:5" ht="16.5" customHeight="1">
      <c r="A545" s="250"/>
      <c r="B545" s="250"/>
      <c r="C545" s="250"/>
      <c r="D545" s="250"/>
      <c r="E545" s="250"/>
    </row>
    <row r="546" spans="1:5" ht="16.5" customHeight="1">
      <c r="A546" s="250"/>
      <c r="B546" s="250"/>
      <c r="C546" s="250"/>
      <c r="D546" s="250"/>
      <c r="E546" s="250"/>
    </row>
    <row r="547" spans="1:5" ht="16.5" customHeight="1">
      <c r="A547" s="250"/>
      <c r="B547" s="250"/>
      <c r="C547" s="250"/>
      <c r="D547" s="250"/>
      <c r="E547" s="250"/>
    </row>
    <row r="548" spans="1:5" ht="16.5" customHeight="1">
      <c r="A548" s="250"/>
      <c r="B548" s="250"/>
      <c r="C548" s="250"/>
      <c r="D548" s="250"/>
      <c r="E548" s="250"/>
    </row>
    <row r="549" spans="1:5" ht="16.5" customHeight="1">
      <c r="A549" s="250"/>
      <c r="B549" s="250"/>
      <c r="C549" s="250"/>
      <c r="D549" s="250"/>
      <c r="E549" s="250"/>
    </row>
    <row r="550" spans="1:5" ht="16.5" customHeight="1">
      <c r="A550" s="250"/>
      <c r="B550" s="250"/>
      <c r="C550" s="250"/>
      <c r="D550" s="250"/>
      <c r="E550" s="250"/>
    </row>
    <row r="551" spans="1:5" ht="16.5" customHeight="1">
      <c r="A551" s="250"/>
      <c r="B551" s="250"/>
      <c r="C551" s="250"/>
      <c r="D551" s="250"/>
      <c r="E551" s="250"/>
    </row>
    <row r="552" spans="1:5" ht="16.5" customHeight="1">
      <c r="A552" s="250"/>
      <c r="B552" s="250"/>
      <c r="C552" s="250"/>
      <c r="D552" s="250"/>
      <c r="E552" s="250"/>
    </row>
    <row r="553" spans="1:5" ht="16.5" customHeight="1">
      <c r="A553" s="250"/>
      <c r="B553" s="250"/>
      <c r="C553" s="250"/>
      <c r="D553" s="250"/>
      <c r="E553" s="250"/>
    </row>
    <row r="554" spans="1:5" ht="16.5" customHeight="1">
      <c r="A554" s="250"/>
      <c r="B554" s="250"/>
      <c r="C554" s="250"/>
      <c r="D554" s="250"/>
      <c r="E554" s="250"/>
    </row>
    <row r="555" spans="1:5" ht="16.5" customHeight="1">
      <c r="A555" s="250"/>
      <c r="B555" s="250"/>
      <c r="C555" s="250"/>
      <c r="D555" s="250"/>
      <c r="E555" s="250"/>
    </row>
    <row r="556" spans="1:5" ht="16.5" customHeight="1">
      <c r="A556" s="250"/>
      <c r="B556" s="250"/>
      <c r="C556" s="250"/>
      <c r="D556" s="250"/>
      <c r="E556" s="250"/>
    </row>
    <row r="557" spans="1:5" ht="16.5" customHeight="1">
      <c r="A557" s="250"/>
      <c r="B557" s="250"/>
      <c r="C557" s="250"/>
      <c r="D557" s="250"/>
      <c r="E557" s="250"/>
    </row>
    <row r="558" spans="1:5" ht="16.5" customHeight="1">
      <c r="A558" s="250"/>
      <c r="B558" s="250"/>
      <c r="C558" s="250"/>
      <c r="D558" s="250"/>
      <c r="E558" s="250"/>
    </row>
    <row r="559" spans="1:5" ht="16.5" customHeight="1">
      <c r="A559" s="250"/>
      <c r="B559" s="250"/>
      <c r="C559" s="250"/>
      <c r="D559" s="250"/>
      <c r="E559" s="250"/>
    </row>
    <row r="560" spans="1:5" ht="16.5" customHeight="1">
      <c r="A560" s="250"/>
      <c r="B560" s="250"/>
      <c r="C560" s="250"/>
      <c r="D560" s="250"/>
      <c r="E560" s="250"/>
    </row>
    <row r="561" spans="1:5" ht="16.5" customHeight="1">
      <c r="A561" s="250"/>
      <c r="B561" s="250"/>
      <c r="C561" s="250"/>
      <c r="D561" s="250"/>
      <c r="E561" s="250"/>
    </row>
    <row r="562" spans="1:5" ht="16.5" customHeight="1">
      <c r="A562" s="250"/>
      <c r="B562" s="250"/>
      <c r="C562" s="250"/>
      <c r="D562" s="250"/>
      <c r="E562" s="250"/>
    </row>
    <row r="563" spans="1:5" ht="16.5" customHeight="1">
      <c r="A563" s="250"/>
      <c r="B563" s="250"/>
      <c r="C563" s="250"/>
      <c r="D563" s="250"/>
      <c r="E563" s="250"/>
    </row>
    <row r="564" spans="1:5" ht="16.5" customHeight="1">
      <c r="A564" s="250"/>
      <c r="B564" s="250"/>
      <c r="C564" s="250"/>
      <c r="D564" s="250"/>
      <c r="E564" s="250"/>
    </row>
    <row r="565" spans="1:5" ht="16.5" customHeight="1">
      <c r="A565" s="250"/>
      <c r="B565" s="250"/>
      <c r="C565" s="250"/>
      <c r="D565" s="250"/>
      <c r="E565" s="250"/>
    </row>
    <row r="566" spans="1:5" ht="16.5" customHeight="1">
      <c r="A566" s="250"/>
      <c r="B566" s="250"/>
      <c r="C566" s="250"/>
      <c r="D566" s="250"/>
      <c r="E566" s="250"/>
    </row>
    <row r="567" spans="1:5" ht="16.5" customHeight="1">
      <c r="A567" s="250"/>
      <c r="B567" s="250"/>
      <c r="C567" s="250"/>
      <c r="D567" s="250"/>
      <c r="E567" s="250"/>
    </row>
    <row r="568" spans="1:5" ht="16.5" customHeight="1">
      <c r="A568" s="250"/>
      <c r="B568" s="250"/>
      <c r="C568" s="250"/>
      <c r="D568" s="250"/>
      <c r="E568" s="250"/>
    </row>
    <row r="569" spans="1:5" ht="16.5" customHeight="1">
      <c r="A569" s="250"/>
      <c r="B569" s="250"/>
      <c r="C569" s="250"/>
      <c r="D569" s="250"/>
      <c r="E569" s="250"/>
    </row>
    <row r="570" spans="1:5" ht="16.5" customHeight="1">
      <c r="A570" s="250"/>
      <c r="B570" s="250"/>
      <c r="C570" s="250"/>
      <c r="D570" s="250"/>
      <c r="E570" s="250"/>
    </row>
    <row r="571" spans="1:5" ht="16.5" customHeight="1">
      <c r="A571" s="250"/>
      <c r="B571" s="250"/>
      <c r="C571" s="250"/>
      <c r="D571" s="250"/>
      <c r="E571" s="250"/>
    </row>
    <row r="572" spans="1:5" ht="16.5" customHeight="1">
      <c r="A572" s="250"/>
      <c r="B572" s="250"/>
      <c r="C572" s="250"/>
      <c r="D572" s="250"/>
      <c r="E572" s="250"/>
    </row>
    <row r="573" spans="1:5" ht="16.5" customHeight="1">
      <c r="A573" s="250"/>
      <c r="B573" s="250"/>
      <c r="C573" s="250"/>
      <c r="D573" s="250"/>
      <c r="E573" s="250"/>
    </row>
    <row r="574" spans="1:5" ht="16.5" customHeight="1">
      <c r="A574" s="250"/>
      <c r="B574" s="250"/>
      <c r="C574" s="250"/>
      <c r="D574" s="250"/>
      <c r="E574" s="250"/>
    </row>
    <row r="575" spans="1:5" ht="16.5" customHeight="1">
      <c r="A575" s="250"/>
      <c r="B575" s="250"/>
      <c r="C575" s="250"/>
      <c r="D575" s="250"/>
      <c r="E575" s="250"/>
    </row>
    <row r="576" spans="1:5" ht="16.5" customHeight="1">
      <c r="A576" s="250"/>
      <c r="B576" s="250"/>
      <c r="C576" s="250"/>
      <c r="D576" s="250"/>
      <c r="E576" s="250"/>
    </row>
    <row r="577" spans="1:5" ht="16.5" customHeight="1">
      <c r="A577" s="250"/>
      <c r="B577" s="250"/>
      <c r="C577" s="250"/>
      <c r="D577" s="250"/>
      <c r="E577" s="250"/>
    </row>
    <row r="578" spans="1:5" ht="16.5" customHeight="1">
      <c r="A578" s="250"/>
      <c r="B578" s="250"/>
      <c r="C578" s="250"/>
      <c r="D578" s="250"/>
      <c r="E578" s="250"/>
    </row>
    <row r="579" spans="1:5" ht="16.5" customHeight="1">
      <c r="A579" s="250"/>
      <c r="B579" s="250"/>
      <c r="C579" s="250"/>
      <c r="D579" s="250"/>
      <c r="E579" s="250"/>
    </row>
    <row r="580" spans="1:5" ht="16.5" customHeight="1">
      <c r="A580" s="250"/>
      <c r="B580" s="250"/>
      <c r="C580" s="250"/>
      <c r="D580" s="250"/>
      <c r="E580" s="250"/>
    </row>
    <row r="581" spans="1:5" ht="16.5" customHeight="1">
      <c r="A581" s="250"/>
      <c r="B581" s="250"/>
      <c r="C581" s="250"/>
      <c r="D581" s="250"/>
      <c r="E581" s="250"/>
    </row>
    <row r="582" spans="1:5" ht="16.5" customHeight="1">
      <c r="A582" s="250"/>
      <c r="B582" s="250"/>
      <c r="C582" s="250"/>
      <c r="D582" s="250"/>
      <c r="E582" s="250"/>
    </row>
    <row r="583" spans="1:5" ht="16.5" customHeight="1">
      <c r="A583" s="250"/>
      <c r="B583" s="250"/>
      <c r="C583" s="250"/>
      <c r="D583" s="250"/>
      <c r="E583" s="250"/>
    </row>
    <row r="584" spans="1:5" ht="16.5" customHeight="1">
      <c r="A584" s="250"/>
      <c r="B584" s="250"/>
      <c r="C584" s="250"/>
      <c r="D584" s="250"/>
      <c r="E584" s="250"/>
    </row>
    <row r="585" spans="1:5" ht="16.5" customHeight="1">
      <c r="A585" s="250"/>
      <c r="B585" s="250"/>
      <c r="C585" s="250"/>
      <c r="D585" s="250"/>
      <c r="E585" s="250"/>
    </row>
    <row r="586" spans="1:5" ht="16.5" customHeight="1">
      <c r="A586" s="250"/>
      <c r="B586" s="250"/>
      <c r="C586" s="250"/>
      <c r="D586" s="250"/>
      <c r="E586" s="250"/>
    </row>
    <row r="587" spans="1:5" ht="16.5" customHeight="1">
      <c r="A587" s="250"/>
      <c r="B587" s="250"/>
      <c r="C587" s="250"/>
      <c r="D587" s="250"/>
      <c r="E587" s="250"/>
    </row>
    <row r="588" spans="1:5" ht="16.5" customHeight="1">
      <c r="A588" s="250"/>
      <c r="B588" s="250"/>
      <c r="C588" s="250"/>
      <c r="D588" s="250"/>
      <c r="E588" s="250"/>
    </row>
    <row r="589" spans="1:5" ht="16.5" customHeight="1">
      <c r="A589" s="250"/>
      <c r="B589" s="250"/>
      <c r="C589" s="250"/>
      <c r="D589" s="250"/>
      <c r="E589" s="250"/>
    </row>
    <row r="590" spans="1:5" ht="16.5" customHeight="1">
      <c r="A590" s="250"/>
      <c r="B590" s="250"/>
      <c r="C590" s="250"/>
      <c r="D590" s="250"/>
      <c r="E590" s="250"/>
    </row>
    <row r="591" spans="1:5" ht="16.5" customHeight="1">
      <c r="A591" s="250"/>
      <c r="B591" s="250"/>
      <c r="C591" s="250"/>
      <c r="D591" s="250"/>
      <c r="E591" s="250"/>
    </row>
    <row r="592" spans="1:5" ht="16.5" customHeight="1">
      <c r="A592" s="250"/>
      <c r="B592" s="250"/>
      <c r="C592" s="250"/>
      <c r="D592" s="250"/>
      <c r="E592" s="250"/>
    </row>
    <row r="593" spans="1:5" ht="16.5" customHeight="1">
      <c r="A593" s="250"/>
      <c r="B593" s="250"/>
      <c r="C593" s="250"/>
      <c r="D593" s="250"/>
      <c r="E593" s="250"/>
    </row>
    <row r="594" spans="1:5" ht="16.5" customHeight="1">
      <c r="A594" s="250"/>
      <c r="B594" s="250"/>
      <c r="C594" s="250"/>
      <c r="D594" s="250"/>
      <c r="E594" s="250"/>
    </row>
    <row r="595" spans="1:5" ht="16.5" customHeight="1">
      <c r="A595" s="250"/>
      <c r="B595" s="250"/>
      <c r="C595" s="250"/>
      <c r="D595" s="250"/>
      <c r="E595" s="250"/>
    </row>
    <row r="596" spans="1:5" ht="16.5" customHeight="1">
      <c r="A596" s="250"/>
      <c r="B596" s="250"/>
      <c r="C596" s="250"/>
      <c r="D596" s="250"/>
      <c r="E596" s="250"/>
    </row>
    <row r="597" spans="1:5" ht="16.5" customHeight="1">
      <c r="A597" s="250"/>
      <c r="B597" s="250"/>
      <c r="C597" s="250"/>
      <c r="D597" s="250"/>
      <c r="E597" s="250"/>
    </row>
    <row r="598" spans="1:5" ht="16.5" customHeight="1">
      <c r="A598" s="250"/>
      <c r="B598" s="250"/>
      <c r="C598" s="250"/>
      <c r="D598" s="250"/>
      <c r="E598" s="250"/>
    </row>
    <row r="599" spans="1:5" ht="16.5" customHeight="1">
      <c r="A599" s="250"/>
      <c r="B599" s="250"/>
      <c r="C599" s="250"/>
      <c r="D599" s="250"/>
      <c r="E599" s="250"/>
    </row>
    <row r="600" spans="1:5" ht="16.5" customHeight="1">
      <c r="A600" s="250"/>
      <c r="B600" s="250"/>
      <c r="C600" s="250"/>
      <c r="D600" s="250"/>
      <c r="E600" s="250"/>
    </row>
    <row r="601" spans="1:5" ht="16.5" customHeight="1">
      <c r="A601" s="250"/>
      <c r="B601" s="250"/>
      <c r="C601" s="250"/>
      <c r="D601" s="250"/>
      <c r="E601" s="250"/>
    </row>
    <row r="602" spans="1:5" ht="16.5" customHeight="1">
      <c r="A602" s="250"/>
      <c r="B602" s="250"/>
      <c r="C602" s="250"/>
      <c r="D602" s="250"/>
      <c r="E602" s="250"/>
    </row>
    <row r="603" spans="1:5" ht="16.5" customHeight="1">
      <c r="A603" s="250"/>
      <c r="B603" s="250"/>
      <c r="C603" s="250"/>
      <c r="D603" s="250"/>
      <c r="E603" s="250"/>
    </row>
    <row r="604" spans="1:5" ht="16.5" customHeight="1">
      <c r="A604" s="250"/>
      <c r="B604" s="250"/>
      <c r="C604" s="250"/>
      <c r="D604" s="250"/>
      <c r="E604" s="250"/>
    </row>
    <row r="605" spans="1:5" ht="16.5" customHeight="1">
      <c r="A605" s="250"/>
      <c r="B605" s="250"/>
      <c r="C605" s="250"/>
      <c r="D605" s="250"/>
      <c r="E605" s="250"/>
    </row>
    <row r="606" spans="1:5" ht="16.5" customHeight="1">
      <c r="A606" s="250"/>
      <c r="B606" s="250"/>
      <c r="C606" s="250"/>
      <c r="D606" s="250"/>
      <c r="E606" s="250"/>
    </row>
    <row r="607" spans="1:5" ht="16.5" customHeight="1">
      <c r="A607" s="250"/>
      <c r="B607" s="250"/>
      <c r="C607" s="250"/>
      <c r="D607" s="250"/>
      <c r="E607" s="250"/>
    </row>
    <row r="608" spans="1:5" ht="16.5" customHeight="1">
      <c r="A608" s="250"/>
      <c r="B608" s="250"/>
      <c r="C608" s="250"/>
      <c r="D608" s="250"/>
      <c r="E608" s="250"/>
    </row>
    <row r="609" spans="1:5" ht="16.5" customHeight="1">
      <c r="A609" s="250"/>
      <c r="B609" s="250"/>
      <c r="C609" s="250"/>
      <c r="D609" s="250"/>
      <c r="E609" s="250"/>
    </row>
    <row r="610" spans="1:5" ht="16.5" customHeight="1">
      <c r="A610" s="250"/>
      <c r="B610" s="250"/>
      <c r="C610" s="250"/>
      <c r="D610" s="250"/>
      <c r="E610" s="250"/>
    </row>
    <row r="611" spans="1:5" ht="16.5" customHeight="1">
      <c r="A611" s="250"/>
      <c r="B611" s="250"/>
      <c r="C611" s="250"/>
      <c r="D611" s="250"/>
      <c r="E611" s="250"/>
    </row>
    <row r="612" spans="1:5" ht="16.5" customHeight="1">
      <c r="A612" s="250"/>
      <c r="B612" s="250"/>
      <c r="C612" s="250"/>
      <c r="D612" s="250"/>
      <c r="E612" s="250"/>
    </row>
    <row r="613" spans="1:5" ht="16.5" customHeight="1">
      <c r="A613" s="250"/>
      <c r="B613" s="250"/>
      <c r="C613" s="250"/>
      <c r="D613" s="250"/>
      <c r="E613" s="250"/>
    </row>
    <row r="614" spans="1:5" ht="16.5" customHeight="1">
      <c r="A614" s="250"/>
      <c r="B614" s="250"/>
      <c r="C614" s="250"/>
      <c r="D614" s="250"/>
      <c r="E614" s="250"/>
    </row>
    <row r="615" spans="1:5" ht="16.5" customHeight="1">
      <c r="A615" s="250"/>
      <c r="B615" s="250"/>
      <c r="C615" s="250"/>
      <c r="D615" s="250"/>
      <c r="E615" s="250"/>
    </row>
    <row r="616" spans="1:5" ht="16.5" customHeight="1">
      <c r="A616" s="250"/>
      <c r="B616" s="250"/>
      <c r="C616" s="250"/>
      <c r="D616" s="250"/>
      <c r="E616" s="250"/>
    </row>
    <row r="617" spans="1:5" ht="16.5" customHeight="1">
      <c r="A617" s="250"/>
      <c r="B617" s="250"/>
      <c r="C617" s="250"/>
      <c r="D617" s="250"/>
      <c r="E617" s="250"/>
    </row>
    <row r="618" spans="1:5" ht="16.5" customHeight="1">
      <c r="A618" s="250"/>
      <c r="B618" s="250"/>
      <c r="C618" s="250"/>
      <c r="D618" s="250"/>
      <c r="E618" s="250"/>
    </row>
    <row r="619" spans="1:5" ht="16.5" customHeight="1">
      <c r="A619" s="250"/>
      <c r="B619" s="250"/>
      <c r="C619" s="250"/>
      <c r="D619" s="250"/>
      <c r="E619" s="250"/>
    </row>
    <row r="620" spans="1:5" ht="16.5" customHeight="1">
      <c r="A620" s="250"/>
      <c r="B620" s="250"/>
      <c r="C620" s="250"/>
      <c r="D620" s="250"/>
      <c r="E620" s="250"/>
    </row>
    <row r="621" spans="1:5" ht="16.5" customHeight="1">
      <c r="A621" s="250"/>
      <c r="B621" s="250"/>
      <c r="C621" s="250"/>
      <c r="D621" s="250"/>
      <c r="E621" s="250"/>
    </row>
    <row r="622" spans="1:5" ht="16.5" customHeight="1">
      <c r="A622" s="250"/>
      <c r="B622" s="250"/>
      <c r="C622" s="250"/>
      <c r="D622" s="250"/>
      <c r="E622" s="250"/>
    </row>
    <row r="623" spans="1:5" ht="16.5" customHeight="1">
      <c r="A623" s="250"/>
      <c r="B623" s="250"/>
      <c r="C623" s="250"/>
      <c r="D623" s="250"/>
      <c r="E623" s="250"/>
    </row>
    <row r="624" spans="1:5" ht="16.5" customHeight="1">
      <c r="A624" s="250"/>
      <c r="B624" s="250"/>
      <c r="C624" s="250"/>
      <c r="D624" s="250"/>
      <c r="E624" s="250"/>
    </row>
    <row r="625" spans="1:5" ht="16.5" customHeight="1">
      <c r="A625" s="250"/>
      <c r="B625" s="250"/>
      <c r="C625" s="250"/>
      <c r="D625" s="250"/>
      <c r="E625" s="250"/>
    </row>
    <row r="626" spans="1:5" ht="16.5" customHeight="1">
      <c r="A626" s="250"/>
      <c r="B626" s="250"/>
      <c r="C626" s="250"/>
      <c r="D626" s="250"/>
      <c r="E626" s="250"/>
    </row>
    <row r="627" spans="1:5" ht="16.5" customHeight="1">
      <c r="A627" s="250"/>
      <c r="B627" s="250"/>
      <c r="C627" s="250"/>
      <c r="D627" s="250"/>
      <c r="E627" s="250"/>
    </row>
    <row r="628" spans="1:5" ht="16.5" customHeight="1">
      <c r="A628" s="250"/>
      <c r="B628" s="250"/>
      <c r="C628" s="250"/>
      <c r="D628" s="250"/>
      <c r="E628" s="250"/>
    </row>
    <row r="629" spans="1:5" ht="16.5" customHeight="1">
      <c r="A629" s="250"/>
      <c r="B629" s="250"/>
      <c r="C629" s="250"/>
      <c r="D629" s="250"/>
      <c r="E629" s="250"/>
    </row>
    <row r="630" spans="1:5" ht="16.5" customHeight="1">
      <c r="A630" s="250"/>
      <c r="B630" s="250"/>
      <c r="C630" s="250"/>
      <c r="D630" s="250"/>
      <c r="E630" s="250"/>
    </row>
    <row r="631" spans="1:5" ht="16.5" customHeight="1">
      <c r="A631" s="250"/>
      <c r="B631" s="250"/>
      <c r="C631" s="250"/>
      <c r="D631" s="250"/>
      <c r="E631" s="250"/>
    </row>
    <row r="632" spans="1:5" ht="16.5" customHeight="1">
      <c r="A632" s="250"/>
      <c r="B632" s="250"/>
      <c r="C632" s="250"/>
      <c r="D632" s="250"/>
      <c r="E632" s="250"/>
    </row>
    <row r="633" spans="1:5" ht="16.5" customHeight="1">
      <c r="A633" s="250"/>
      <c r="B633" s="250"/>
      <c r="C633" s="250"/>
      <c r="D633" s="250"/>
      <c r="E633" s="250"/>
    </row>
    <row r="634" spans="1:5" ht="16.5" customHeight="1">
      <c r="A634" s="250"/>
      <c r="B634" s="250"/>
      <c r="C634" s="250"/>
      <c r="D634" s="250"/>
      <c r="E634" s="250"/>
    </row>
    <row r="635" spans="1:5" ht="16.5" customHeight="1">
      <c r="A635" s="250"/>
      <c r="B635" s="250"/>
      <c r="C635" s="250"/>
      <c r="D635" s="250"/>
      <c r="E635" s="250"/>
    </row>
    <row r="636" spans="1:5" ht="16.5" customHeight="1">
      <c r="A636" s="250"/>
      <c r="B636" s="250"/>
      <c r="C636" s="250"/>
      <c r="D636" s="250"/>
      <c r="E636" s="250"/>
    </row>
    <row r="637" spans="1:5" ht="16.5" customHeight="1">
      <c r="A637" s="250"/>
      <c r="B637" s="250"/>
      <c r="C637" s="250"/>
      <c r="D637" s="250"/>
      <c r="E637" s="250"/>
    </row>
    <row r="638" spans="1:5" ht="16.5" customHeight="1">
      <c r="A638" s="250"/>
      <c r="B638" s="250"/>
      <c r="C638" s="250"/>
      <c r="D638" s="250"/>
      <c r="E638" s="250"/>
    </row>
    <row r="639" spans="1:5" ht="16.5" customHeight="1">
      <c r="A639" s="250"/>
      <c r="B639" s="250"/>
      <c r="C639" s="250"/>
      <c r="D639" s="250"/>
      <c r="E639" s="250"/>
    </row>
    <row r="640" spans="1:5" ht="16.5" customHeight="1">
      <c r="A640" s="250"/>
      <c r="B640" s="250"/>
      <c r="C640" s="250"/>
      <c r="D640" s="250"/>
      <c r="E640" s="250"/>
    </row>
    <row r="641" spans="1:5" ht="16.5" customHeight="1">
      <c r="A641" s="250"/>
      <c r="B641" s="250"/>
      <c r="C641" s="250"/>
      <c r="D641" s="250"/>
      <c r="E641" s="250"/>
    </row>
    <row r="642" spans="1:5" ht="16.5" customHeight="1">
      <c r="A642" s="250"/>
      <c r="B642" s="250"/>
      <c r="C642" s="250"/>
      <c r="D642" s="250"/>
      <c r="E642" s="250"/>
    </row>
    <row r="643" spans="1:5" ht="16.5" customHeight="1">
      <c r="A643" s="250"/>
      <c r="B643" s="250"/>
      <c r="C643" s="250"/>
      <c r="D643" s="250"/>
      <c r="E643" s="250"/>
    </row>
    <row r="644" spans="1:5" ht="16.5" customHeight="1">
      <c r="A644" s="250"/>
      <c r="B644" s="250"/>
      <c r="C644" s="250"/>
      <c r="D644" s="250"/>
      <c r="E644" s="250"/>
    </row>
    <row r="645" spans="1:5" ht="16.5" customHeight="1">
      <c r="A645" s="250"/>
      <c r="B645" s="250"/>
      <c r="C645" s="250"/>
      <c r="D645" s="250"/>
      <c r="E645" s="250"/>
    </row>
    <row r="646" spans="1:5" ht="16.5" customHeight="1">
      <c r="A646" s="250"/>
      <c r="B646" s="250"/>
      <c r="C646" s="250"/>
      <c r="D646" s="250"/>
      <c r="E646" s="250"/>
    </row>
    <row r="647" spans="1:5" ht="16.5" customHeight="1">
      <c r="A647" s="250"/>
      <c r="B647" s="250"/>
      <c r="C647" s="250"/>
      <c r="D647" s="250"/>
      <c r="E647" s="250"/>
    </row>
    <row r="648" spans="1:5" ht="16.5" customHeight="1">
      <c r="A648" s="250"/>
      <c r="B648" s="250"/>
      <c r="C648" s="250"/>
      <c r="D648" s="250"/>
      <c r="E648" s="250"/>
    </row>
    <row r="649" spans="1:5" ht="16.5" customHeight="1">
      <c r="A649" s="250"/>
      <c r="B649" s="250"/>
      <c r="C649" s="250"/>
      <c r="D649" s="250"/>
      <c r="E649" s="250"/>
    </row>
    <row r="650" spans="1:5" ht="16.5" customHeight="1">
      <c r="A650" s="250"/>
      <c r="B650" s="250"/>
      <c r="C650" s="250"/>
      <c r="D650" s="250"/>
      <c r="E650" s="250"/>
    </row>
    <row r="651" spans="1:5" ht="16.5" customHeight="1">
      <c r="A651" s="250"/>
      <c r="B651" s="250"/>
      <c r="C651" s="250"/>
      <c r="D651" s="250"/>
      <c r="E651" s="250"/>
    </row>
    <row r="652" spans="1:5" ht="16.5" customHeight="1">
      <c r="A652" s="250"/>
      <c r="B652" s="250"/>
      <c r="C652" s="250"/>
      <c r="D652" s="250"/>
      <c r="E652" s="250"/>
    </row>
    <row r="653" spans="1:5" ht="16.5" customHeight="1">
      <c r="A653" s="250"/>
      <c r="B653" s="250"/>
      <c r="C653" s="250"/>
      <c r="D653" s="250"/>
      <c r="E653" s="250"/>
    </row>
    <row r="654" spans="1:5" ht="16.5" customHeight="1">
      <c r="A654" s="250"/>
      <c r="B654" s="250"/>
      <c r="C654" s="250"/>
      <c r="D654" s="250"/>
      <c r="E654" s="250"/>
    </row>
    <row r="655" spans="1:5" ht="16.5" customHeight="1">
      <c r="A655" s="250"/>
      <c r="B655" s="250"/>
      <c r="C655" s="250"/>
      <c r="D655" s="250"/>
      <c r="E655" s="250"/>
    </row>
    <row r="656" spans="1:5" ht="16.5" customHeight="1">
      <c r="A656" s="250"/>
      <c r="B656" s="250"/>
      <c r="C656" s="250"/>
      <c r="D656" s="250"/>
      <c r="E656" s="250"/>
    </row>
    <row r="657" spans="1:5" ht="16.5" customHeight="1">
      <c r="A657" s="250"/>
      <c r="B657" s="250"/>
      <c r="C657" s="250"/>
      <c r="D657" s="250"/>
      <c r="E657" s="250"/>
    </row>
    <row r="658" spans="1:5" ht="16.5" customHeight="1">
      <c r="A658" s="250"/>
      <c r="B658" s="250"/>
      <c r="C658" s="250"/>
      <c r="D658" s="250"/>
      <c r="E658" s="250"/>
    </row>
    <row r="659" spans="1:5" ht="16.5" customHeight="1">
      <c r="A659" s="250"/>
      <c r="B659" s="250"/>
      <c r="C659" s="250"/>
      <c r="D659" s="250"/>
      <c r="E659" s="250"/>
    </row>
    <row r="660" spans="1:5" ht="16.5" customHeight="1">
      <c r="A660" s="250"/>
      <c r="B660" s="250"/>
      <c r="C660" s="250"/>
      <c r="D660" s="250"/>
      <c r="E660" s="250"/>
    </row>
    <row r="661" spans="1:5" ht="16.5" customHeight="1">
      <c r="A661" s="250"/>
      <c r="B661" s="250"/>
      <c r="C661" s="250"/>
      <c r="D661" s="250"/>
      <c r="E661" s="250"/>
    </row>
    <row r="662" spans="1:5" ht="16.5" customHeight="1">
      <c r="A662" s="250"/>
      <c r="B662" s="250"/>
      <c r="C662" s="250"/>
      <c r="D662" s="250"/>
      <c r="E662" s="250"/>
    </row>
    <row r="663" spans="1:5" ht="16.5" customHeight="1">
      <c r="A663" s="250"/>
      <c r="B663" s="250"/>
      <c r="C663" s="250"/>
      <c r="D663" s="250"/>
      <c r="E663" s="250"/>
    </row>
    <row r="664" spans="1:5" ht="16.5" customHeight="1">
      <c r="A664" s="250"/>
      <c r="B664" s="250"/>
      <c r="C664" s="250"/>
      <c r="D664" s="250"/>
      <c r="E664" s="250"/>
    </row>
    <row r="665" spans="1:5" ht="16.5" customHeight="1">
      <c r="A665" s="250"/>
      <c r="B665" s="250"/>
      <c r="C665" s="250"/>
      <c r="D665" s="250"/>
      <c r="E665" s="250"/>
    </row>
    <row r="666" spans="1:5" ht="16.5" customHeight="1">
      <c r="A666" s="250"/>
      <c r="B666" s="250"/>
      <c r="C666" s="250"/>
      <c r="D666" s="250"/>
      <c r="E666" s="250"/>
    </row>
    <row r="667" spans="1:5" ht="16.5" customHeight="1">
      <c r="A667" s="250"/>
      <c r="B667" s="250"/>
      <c r="C667" s="250"/>
      <c r="D667" s="250"/>
      <c r="E667" s="250"/>
    </row>
    <row r="668" spans="1:5" ht="16.5" customHeight="1">
      <c r="A668" s="250"/>
      <c r="B668" s="250"/>
      <c r="C668" s="250"/>
      <c r="D668" s="250"/>
      <c r="E668" s="250"/>
    </row>
    <row r="669" spans="1:5" ht="16.5" customHeight="1">
      <c r="A669" s="250"/>
      <c r="B669" s="250"/>
      <c r="C669" s="250"/>
      <c r="D669" s="250"/>
      <c r="E669" s="250"/>
    </row>
    <row r="670" spans="1:5" ht="16.5" customHeight="1">
      <c r="A670" s="250"/>
      <c r="B670" s="250"/>
      <c r="C670" s="250"/>
      <c r="D670" s="250"/>
      <c r="E670" s="250"/>
    </row>
    <row r="671" spans="1:5" ht="16.5" customHeight="1">
      <c r="A671" s="250"/>
      <c r="B671" s="250"/>
      <c r="C671" s="250"/>
      <c r="D671" s="250"/>
      <c r="E671" s="250"/>
    </row>
    <row r="672" spans="1:5" ht="16.5" customHeight="1">
      <c r="A672" s="250"/>
      <c r="B672" s="250"/>
      <c r="C672" s="250"/>
      <c r="D672" s="250"/>
      <c r="E672" s="250"/>
    </row>
    <row r="673" spans="1:5" ht="16.5" customHeight="1">
      <c r="A673" s="250"/>
      <c r="B673" s="250"/>
      <c r="C673" s="250"/>
      <c r="D673" s="250"/>
      <c r="E673" s="250"/>
    </row>
    <row r="674" spans="1:5" ht="16.5" customHeight="1">
      <c r="A674" s="250"/>
      <c r="B674" s="250"/>
      <c r="C674" s="250"/>
      <c r="D674" s="250"/>
      <c r="E674" s="250"/>
    </row>
    <row r="675" spans="1:5" ht="16.5" customHeight="1">
      <c r="A675" s="250"/>
      <c r="B675" s="250"/>
      <c r="C675" s="250"/>
      <c r="D675" s="250"/>
      <c r="E675" s="250"/>
    </row>
    <row r="676" spans="1:5" ht="16.5" customHeight="1">
      <c r="A676" s="250"/>
      <c r="B676" s="250"/>
      <c r="C676" s="250"/>
      <c r="D676" s="250"/>
      <c r="E676" s="250"/>
    </row>
    <row r="677" spans="1:5" ht="16.5" customHeight="1">
      <c r="A677" s="250"/>
      <c r="B677" s="250"/>
      <c r="C677" s="250"/>
      <c r="D677" s="250"/>
      <c r="E677" s="250"/>
    </row>
    <row r="678" spans="1:5" ht="16.5" customHeight="1">
      <c r="A678" s="250"/>
      <c r="B678" s="250"/>
      <c r="C678" s="250"/>
      <c r="D678" s="250"/>
      <c r="E678" s="250"/>
    </row>
    <row r="679" spans="1:5" ht="16.5" customHeight="1">
      <c r="A679" s="250"/>
      <c r="B679" s="250"/>
      <c r="C679" s="250"/>
      <c r="D679" s="250"/>
      <c r="E679" s="250"/>
    </row>
    <row r="680" spans="1:5" ht="16.5" customHeight="1">
      <c r="A680" s="250"/>
      <c r="B680" s="250"/>
      <c r="C680" s="250"/>
      <c r="D680" s="250"/>
      <c r="E680" s="250"/>
    </row>
    <row r="681" spans="1:5" ht="16.5" customHeight="1">
      <c r="A681" s="250"/>
      <c r="B681" s="250"/>
      <c r="C681" s="250"/>
      <c r="D681" s="250"/>
      <c r="E681" s="250"/>
    </row>
    <row r="682" spans="1:5" ht="16.5" customHeight="1">
      <c r="A682" s="250"/>
      <c r="B682" s="250"/>
      <c r="C682" s="250"/>
      <c r="D682" s="250"/>
      <c r="E682" s="250"/>
    </row>
    <row r="683" spans="1:5" ht="16.5" customHeight="1">
      <c r="A683" s="250"/>
      <c r="B683" s="250"/>
      <c r="C683" s="250"/>
      <c r="D683" s="250"/>
      <c r="E683" s="250"/>
    </row>
    <row r="684" spans="1:5" ht="16.5" customHeight="1">
      <c r="A684" s="250"/>
      <c r="B684" s="250"/>
      <c r="C684" s="250"/>
      <c r="D684" s="250"/>
      <c r="E684" s="250"/>
    </row>
    <row r="685" spans="1:5" ht="16.5" customHeight="1">
      <c r="A685" s="250"/>
      <c r="B685" s="250"/>
      <c r="C685" s="250"/>
      <c r="D685" s="250"/>
      <c r="E685" s="250"/>
    </row>
    <row r="686" spans="1:5" ht="16.5" customHeight="1">
      <c r="A686" s="250"/>
      <c r="B686" s="250"/>
      <c r="C686" s="250"/>
      <c r="D686" s="250"/>
      <c r="E686" s="250"/>
    </row>
    <row r="687" spans="1:5" ht="16.5" customHeight="1">
      <c r="A687" s="250"/>
      <c r="B687" s="250"/>
      <c r="C687" s="250"/>
      <c r="D687" s="250"/>
      <c r="E687" s="250"/>
    </row>
    <row r="688" spans="1:5" ht="16.5" customHeight="1">
      <c r="A688" s="250"/>
      <c r="B688" s="250"/>
      <c r="C688" s="250"/>
      <c r="D688" s="250"/>
      <c r="E688" s="250"/>
    </row>
    <row r="689" spans="1:5" ht="16.5" customHeight="1">
      <c r="A689" s="250"/>
      <c r="B689" s="250"/>
      <c r="C689" s="250"/>
      <c r="D689" s="250"/>
      <c r="E689" s="250"/>
    </row>
    <row r="690" spans="1:5" ht="16.5" customHeight="1">
      <c r="A690" s="250"/>
      <c r="B690" s="250"/>
      <c r="C690" s="250"/>
      <c r="D690" s="250"/>
      <c r="E690" s="250"/>
    </row>
    <row r="691" spans="1:5" ht="16.5" customHeight="1">
      <c r="A691" s="250"/>
      <c r="B691" s="250"/>
      <c r="C691" s="250"/>
      <c r="D691" s="250"/>
      <c r="E691" s="250"/>
    </row>
    <row r="692" spans="1:5" ht="16.5" customHeight="1">
      <c r="A692" s="250"/>
      <c r="B692" s="250"/>
      <c r="C692" s="250"/>
      <c r="D692" s="250"/>
      <c r="E692" s="250"/>
    </row>
    <row r="693" spans="1:5" ht="16.5" customHeight="1">
      <c r="A693" s="250"/>
      <c r="B693" s="250"/>
      <c r="C693" s="250"/>
      <c r="D693" s="250"/>
      <c r="E693" s="250"/>
    </row>
    <row r="694" spans="1:5" ht="16.5" customHeight="1">
      <c r="A694" s="250"/>
      <c r="B694" s="250"/>
      <c r="C694" s="250"/>
      <c r="D694" s="250"/>
      <c r="E694" s="250"/>
    </row>
    <row r="695" spans="1:5" ht="16.5" customHeight="1">
      <c r="A695" s="250"/>
      <c r="B695" s="250"/>
      <c r="C695" s="250"/>
      <c r="D695" s="250"/>
      <c r="E695" s="250"/>
    </row>
    <row r="696" spans="1:5" ht="16.5" customHeight="1">
      <c r="A696" s="250"/>
      <c r="B696" s="250"/>
      <c r="C696" s="250"/>
      <c r="D696" s="250"/>
      <c r="E696" s="250"/>
    </row>
    <row r="697" spans="1:5" ht="16.5" customHeight="1">
      <c r="A697" s="250"/>
      <c r="B697" s="250"/>
      <c r="C697" s="250"/>
      <c r="D697" s="250"/>
      <c r="E697" s="250"/>
    </row>
    <row r="698" spans="1:5" ht="16.5" customHeight="1">
      <c r="A698" s="250"/>
      <c r="B698" s="250"/>
      <c r="C698" s="250"/>
      <c r="D698" s="250"/>
      <c r="E698" s="250"/>
    </row>
    <row r="699" spans="1:5" ht="16.5" customHeight="1">
      <c r="A699" s="250"/>
      <c r="B699" s="250"/>
      <c r="C699" s="250"/>
      <c r="D699" s="250"/>
      <c r="E699" s="250"/>
    </row>
    <row r="700" spans="1:5" ht="16.5" customHeight="1">
      <c r="A700" s="250"/>
      <c r="B700" s="250"/>
      <c r="C700" s="250"/>
      <c r="D700" s="250"/>
      <c r="E700" s="250"/>
    </row>
    <row r="701" spans="1:5" ht="16.5" customHeight="1">
      <c r="A701" s="250"/>
      <c r="B701" s="250"/>
      <c r="C701" s="250"/>
      <c r="D701" s="250"/>
      <c r="E701" s="250"/>
    </row>
    <row r="702" spans="1:5" ht="16.5" customHeight="1">
      <c r="A702" s="250"/>
      <c r="B702" s="250"/>
      <c r="C702" s="250"/>
      <c r="D702" s="250"/>
      <c r="E702" s="250"/>
    </row>
    <row r="703" spans="1:5" ht="16.5" customHeight="1">
      <c r="A703" s="250"/>
      <c r="B703" s="250"/>
      <c r="C703" s="250"/>
      <c r="D703" s="250"/>
      <c r="E703" s="250"/>
    </row>
    <row r="704" spans="1:5" ht="16.5" customHeight="1">
      <c r="A704" s="250"/>
      <c r="B704" s="250"/>
      <c r="C704" s="250"/>
      <c r="D704" s="250"/>
      <c r="E704" s="250"/>
    </row>
    <row r="705" spans="1:5" ht="16.5" customHeight="1">
      <c r="A705" s="250"/>
      <c r="B705" s="250"/>
      <c r="C705" s="250"/>
      <c r="D705" s="250"/>
      <c r="E705" s="250"/>
    </row>
    <row r="706" spans="1:5" ht="16.5" customHeight="1">
      <c r="A706" s="250"/>
      <c r="B706" s="250"/>
      <c r="C706" s="250"/>
      <c r="D706" s="250"/>
      <c r="E706" s="250"/>
    </row>
    <row r="707" spans="1:5" ht="16.5" customHeight="1">
      <c r="A707" s="250"/>
      <c r="B707" s="250"/>
      <c r="C707" s="250"/>
      <c r="D707" s="250"/>
      <c r="E707" s="250"/>
    </row>
    <row r="708" spans="1:5" ht="16.5" customHeight="1">
      <c r="A708" s="250"/>
      <c r="B708" s="250"/>
      <c r="C708" s="250"/>
      <c r="D708" s="250"/>
      <c r="E708" s="250"/>
    </row>
    <row r="709" spans="1:5" ht="16.5" customHeight="1">
      <c r="A709" s="250"/>
      <c r="B709" s="250"/>
      <c r="C709" s="250"/>
      <c r="D709" s="250"/>
      <c r="E709" s="250"/>
    </row>
    <row r="710" spans="1:5" ht="16.5" customHeight="1">
      <c r="A710" s="250"/>
      <c r="B710" s="250"/>
      <c r="C710" s="250"/>
      <c r="D710" s="250"/>
      <c r="E710" s="250"/>
    </row>
    <row r="711" spans="1:5" ht="16.5" customHeight="1">
      <c r="A711" s="250"/>
      <c r="B711" s="250"/>
      <c r="C711" s="250"/>
      <c r="D711" s="250"/>
      <c r="E711" s="250"/>
    </row>
    <row r="712" spans="1:5" ht="16.5" customHeight="1">
      <c r="A712" s="250"/>
      <c r="B712" s="250"/>
      <c r="C712" s="250"/>
      <c r="D712" s="250"/>
      <c r="E712" s="250"/>
    </row>
    <row r="713" spans="1:5" ht="16.5" customHeight="1">
      <c r="A713" s="250"/>
      <c r="B713" s="250"/>
      <c r="C713" s="250"/>
      <c r="D713" s="250"/>
      <c r="E713" s="250"/>
    </row>
    <row r="714" spans="1:5" ht="16.5" customHeight="1">
      <c r="A714" s="250"/>
      <c r="B714" s="250"/>
      <c r="C714" s="250"/>
      <c r="D714" s="250"/>
      <c r="E714" s="250"/>
    </row>
    <row r="715" spans="1:5" ht="16.5" customHeight="1">
      <c r="A715" s="250"/>
      <c r="B715" s="250"/>
      <c r="C715" s="250"/>
      <c r="D715" s="250"/>
      <c r="E715" s="250"/>
    </row>
    <row r="716" spans="1:5" ht="16.5" customHeight="1">
      <c r="A716" s="250"/>
      <c r="B716" s="250"/>
      <c r="C716" s="250"/>
      <c r="D716" s="250"/>
      <c r="E716" s="250"/>
    </row>
    <row r="717" spans="1:5" ht="16.5" customHeight="1">
      <c r="A717" s="250"/>
      <c r="B717" s="250"/>
      <c r="C717" s="250"/>
      <c r="D717" s="250"/>
      <c r="E717" s="250"/>
    </row>
    <row r="718" spans="1:5" ht="16.5" customHeight="1">
      <c r="A718" s="250"/>
      <c r="B718" s="250"/>
      <c r="C718" s="250"/>
      <c r="D718" s="250"/>
      <c r="E718" s="250"/>
    </row>
    <row r="719" spans="1:5" ht="16.5" customHeight="1">
      <c r="A719" s="250"/>
      <c r="B719" s="250"/>
      <c r="C719" s="250"/>
      <c r="D719" s="250"/>
      <c r="E719" s="250"/>
    </row>
    <row r="720" spans="1:5" ht="16.5" customHeight="1">
      <c r="A720" s="250"/>
      <c r="B720" s="250"/>
      <c r="C720" s="250"/>
      <c r="D720" s="250"/>
      <c r="E720" s="250"/>
    </row>
    <row r="721" spans="1:5" ht="16.5" customHeight="1">
      <c r="A721" s="250"/>
      <c r="B721" s="250"/>
      <c r="C721" s="250"/>
      <c r="D721" s="250"/>
      <c r="E721" s="250"/>
    </row>
    <row r="722" spans="1:5" ht="16.5" customHeight="1">
      <c r="A722" s="250"/>
      <c r="B722" s="250"/>
      <c r="C722" s="250"/>
      <c r="D722" s="250"/>
      <c r="E722" s="250"/>
    </row>
    <row r="723" spans="1:5" ht="16.5" customHeight="1">
      <c r="A723" s="250"/>
      <c r="B723" s="250"/>
      <c r="C723" s="250"/>
      <c r="D723" s="250"/>
      <c r="E723" s="250"/>
    </row>
    <row r="724" spans="1:5" ht="16.5" customHeight="1">
      <c r="A724" s="250"/>
      <c r="B724" s="250"/>
      <c r="C724" s="250"/>
      <c r="D724" s="250"/>
      <c r="E724" s="250"/>
    </row>
    <row r="725" spans="1:5" ht="16.5" customHeight="1">
      <c r="A725" s="250"/>
      <c r="B725" s="250"/>
      <c r="C725" s="250"/>
      <c r="D725" s="250"/>
      <c r="E725" s="250"/>
    </row>
    <row r="726" spans="1:5" ht="16.5" customHeight="1">
      <c r="A726" s="250"/>
      <c r="B726" s="250"/>
      <c r="C726" s="250"/>
      <c r="D726" s="250"/>
      <c r="E726" s="250"/>
    </row>
    <row r="727" spans="1:5" ht="16.5" customHeight="1">
      <c r="A727" s="250"/>
      <c r="B727" s="250"/>
      <c r="C727" s="250"/>
      <c r="D727" s="250"/>
      <c r="E727" s="250"/>
    </row>
  </sheetData>
  <mergeCells count="16">
    <mergeCell ref="B106:D106"/>
    <mergeCell ref="A110:D110"/>
    <mergeCell ref="B42:D42"/>
    <mergeCell ref="B47:D47"/>
    <mergeCell ref="B83:D83"/>
    <mergeCell ref="B93:D93"/>
    <mergeCell ref="C113:D113"/>
    <mergeCell ref="C112:D112"/>
    <mergeCell ref="B1:E1"/>
    <mergeCell ref="A2:E2"/>
    <mergeCell ref="B5:D5"/>
    <mergeCell ref="B13:D13"/>
    <mergeCell ref="B18:D18"/>
    <mergeCell ref="B27:D27"/>
    <mergeCell ref="B34:D34"/>
    <mergeCell ref="B38:D38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3"/>
  <sheetViews>
    <sheetView workbookViewId="0" topLeftCell="A183">
      <selection activeCell="G188" sqref="G188"/>
    </sheetView>
  </sheetViews>
  <sheetFormatPr defaultColWidth="9.140625" defaultRowHeight="16.5" customHeight="1"/>
  <cols>
    <col min="1" max="1" width="5.7109375" style="250" customWidth="1"/>
    <col min="2" max="2" width="9.28125" style="250" customWidth="1"/>
    <col min="3" max="3" width="5.00390625" style="250" customWidth="1"/>
    <col min="4" max="4" width="54.140625" style="250" customWidth="1"/>
    <col min="5" max="5" width="17.57421875" style="250" customWidth="1"/>
    <col min="6" max="16384" width="9.140625" style="250" customWidth="1"/>
  </cols>
  <sheetData>
    <row r="1" spans="1:5" ht="35.25" customHeight="1">
      <c r="A1" s="344"/>
      <c r="B1" s="497" t="s">
        <v>582</v>
      </c>
      <c r="C1" s="497"/>
      <c r="D1" s="497"/>
      <c r="E1" s="497"/>
    </row>
    <row r="2" spans="1:5" ht="27.75" customHeight="1" thickBot="1">
      <c r="A2" s="498" t="s">
        <v>88</v>
      </c>
      <c r="B2" s="498"/>
      <c r="C2" s="498"/>
      <c r="D2" s="498"/>
      <c r="E2" s="498"/>
    </row>
    <row r="3" spans="1:5" ht="30.75" customHeight="1" thickTop="1">
      <c r="A3" s="345" t="s">
        <v>90</v>
      </c>
      <c r="B3" s="214" t="s">
        <v>91</v>
      </c>
      <c r="C3" s="254" t="s">
        <v>6</v>
      </c>
      <c r="D3" s="346" t="s">
        <v>116</v>
      </c>
      <c r="E3" s="256" t="s">
        <v>305</v>
      </c>
    </row>
    <row r="4" spans="1:5" ht="16.5" customHeight="1" thickBot="1">
      <c r="A4" s="259" t="s">
        <v>45</v>
      </c>
      <c r="B4" s="499" t="s">
        <v>306</v>
      </c>
      <c r="C4" s="470"/>
      <c r="D4" s="471"/>
      <c r="E4" s="260">
        <f>SUM(E5,E8,E15,E17)</f>
        <v>3803532</v>
      </c>
    </row>
    <row r="5" spans="1:5" ht="16.5" customHeight="1" thickBot="1" thickTop="1">
      <c r="A5" s="261" t="s">
        <v>45</v>
      </c>
      <c r="B5" s="262" t="s">
        <v>425</v>
      </c>
      <c r="C5" s="262"/>
      <c r="D5" s="347" t="s">
        <v>426</v>
      </c>
      <c r="E5" s="348">
        <f>SUM(E6:E7)</f>
        <v>3000</v>
      </c>
    </row>
    <row r="6" spans="1:5" ht="16.5" customHeight="1" thickTop="1">
      <c r="A6" s="276" t="s">
        <v>45</v>
      </c>
      <c r="B6" s="277" t="s">
        <v>425</v>
      </c>
      <c r="C6" s="297" t="s">
        <v>165</v>
      </c>
      <c r="D6" s="269" t="s">
        <v>224</v>
      </c>
      <c r="E6" s="280">
        <v>2000</v>
      </c>
    </row>
    <row r="7" spans="1:5" ht="16.5" customHeight="1" thickBot="1">
      <c r="A7" s="299" t="s">
        <v>45</v>
      </c>
      <c r="B7" s="300" t="s">
        <v>425</v>
      </c>
      <c r="C7" s="301" t="s">
        <v>168</v>
      </c>
      <c r="D7" s="349" t="s">
        <v>225</v>
      </c>
      <c r="E7" s="303">
        <v>1000</v>
      </c>
    </row>
    <row r="8" spans="1:5" ht="16.5" customHeight="1" thickBot="1" thickTop="1">
      <c r="A8" s="261" t="s">
        <v>45</v>
      </c>
      <c r="B8" s="262" t="s">
        <v>46</v>
      </c>
      <c r="C8" s="262"/>
      <c r="D8" s="347" t="s">
        <v>307</v>
      </c>
      <c r="E8" s="348">
        <f>SUM(E9:E14)</f>
        <v>3779132</v>
      </c>
    </row>
    <row r="9" spans="1:5" ht="16.5" customHeight="1" thickTop="1">
      <c r="A9" s="276" t="s">
        <v>45</v>
      </c>
      <c r="B9" s="277" t="s">
        <v>46</v>
      </c>
      <c r="C9" s="297" t="s">
        <v>167</v>
      </c>
      <c r="D9" s="350" t="s">
        <v>170</v>
      </c>
      <c r="E9" s="270">
        <v>2000</v>
      </c>
    </row>
    <row r="10" spans="1:5" ht="16.5" customHeight="1">
      <c r="A10" s="276" t="s">
        <v>45</v>
      </c>
      <c r="B10" s="277" t="s">
        <v>46</v>
      </c>
      <c r="C10" s="297" t="s">
        <v>168</v>
      </c>
      <c r="D10" s="351" t="s">
        <v>225</v>
      </c>
      <c r="E10" s="280">
        <v>2000</v>
      </c>
    </row>
    <row r="11" spans="1:5" ht="16.5" customHeight="1">
      <c r="A11" s="271" t="s">
        <v>45</v>
      </c>
      <c r="B11" s="272" t="s">
        <v>46</v>
      </c>
      <c r="C11" s="297" t="s">
        <v>427</v>
      </c>
      <c r="D11" s="351" t="s">
        <v>228</v>
      </c>
      <c r="E11" s="280">
        <v>3000</v>
      </c>
    </row>
    <row r="12" spans="1:5" ht="16.5" customHeight="1">
      <c r="A12" s="271" t="s">
        <v>45</v>
      </c>
      <c r="B12" s="272" t="s">
        <v>46</v>
      </c>
      <c r="C12" s="273" t="s">
        <v>47</v>
      </c>
      <c r="D12" s="352" t="s">
        <v>428</v>
      </c>
      <c r="E12" s="275">
        <v>708572</v>
      </c>
    </row>
    <row r="13" spans="1:5" ht="16.5" customHeight="1">
      <c r="A13" s="271" t="s">
        <v>45</v>
      </c>
      <c r="B13" s="272" t="s">
        <v>46</v>
      </c>
      <c r="C13" s="273" t="s">
        <v>49</v>
      </c>
      <c r="D13" s="352" t="s">
        <v>428</v>
      </c>
      <c r="E13" s="275">
        <v>1583644</v>
      </c>
    </row>
    <row r="14" spans="1:5" ht="16.5" customHeight="1" thickBot="1">
      <c r="A14" s="340" t="s">
        <v>45</v>
      </c>
      <c r="B14" s="341" t="s">
        <v>46</v>
      </c>
      <c r="C14" s="278" t="s">
        <v>50</v>
      </c>
      <c r="D14" s="349" t="s">
        <v>428</v>
      </c>
      <c r="E14" s="342">
        <v>1479916</v>
      </c>
    </row>
    <row r="15" spans="1:5" ht="16.5" customHeight="1" thickBot="1" thickTop="1">
      <c r="A15" s="261" t="s">
        <v>45</v>
      </c>
      <c r="B15" s="262" t="s">
        <v>429</v>
      </c>
      <c r="C15" s="262"/>
      <c r="D15" s="347" t="s">
        <v>430</v>
      </c>
      <c r="E15" s="348">
        <f>SUM(E16)</f>
        <v>18400</v>
      </c>
    </row>
    <row r="16" spans="1:5" ht="29.25" customHeight="1" thickBot="1" thickTop="1">
      <c r="A16" s="340" t="s">
        <v>45</v>
      </c>
      <c r="B16" s="341" t="s">
        <v>429</v>
      </c>
      <c r="C16" s="278" t="s">
        <v>431</v>
      </c>
      <c r="D16" s="349" t="s">
        <v>432</v>
      </c>
      <c r="E16" s="342">
        <v>18400</v>
      </c>
    </row>
    <row r="17" spans="1:5" ht="16.5" customHeight="1" thickBot="1" thickTop="1">
      <c r="A17" s="261" t="s">
        <v>45</v>
      </c>
      <c r="B17" s="262" t="s">
        <v>433</v>
      </c>
      <c r="C17" s="262"/>
      <c r="D17" s="353" t="s">
        <v>434</v>
      </c>
      <c r="E17" s="348">
        <f>SUM(E18:E19)</f>
        <v>3000</v>
      </c>
    </row>
    <row r="18" spans="1:5" ht="16.5" customHeight="1" thickTop="1">
      <c r="A18" s="276" t="s">
        <v>45</v>
      </c>
      <c r="B18" s="267" t="s">
        <v>433</v>
      </c>
      <c r="C18" s="297" t="s">
        <v>165</v>
      </c>
      <c r="D18" s="269" t="s">
        <v>224</v>
      </c>
      <c r="E18" s="280">
        <v>1000</v>
      </c>
    </row>
    <row r="19" spans="1:5" ht="16.5" customHeight="1" thickBot="1">
      <c r="A19" s="290" t="s">
        <v>45</v>
      </c>
      <c r="B19" s="291" t="s">
        <v>433</v>
      </c>
      <c r="C19" s="292" t="s">
        <v>168</v>
      </c>
      <c r="D19" s="354" t="s">
        <v>225</v>
      </c>
      <c r="E19" s="294">
        <v>2000</v>
      </c>
    </row>
    <row r="20" ht="16.5" customHeight="1" thickBot="1" thickTop="1">
      <c r="E20" s="355"/>
    </row>
    <row r="21" spans="1:5" ht="16.5" customHeight="1" thickBot="1" thickTop="1">
      <c r="A21" s="287" t="s">
        <v>54</v>
      </c>
      <c r="B21" s="492" t="s">
        <v>312</v>
      </c>
      <c r="C21" s="493"/>
      <c r="D21" s="494"/>
      <c r="E21" s="288">
        <f>SUM(E22)</f>
        <v>861309</v>
      </c>
    </row>
    <row r="22" spans="1:5" ht="16.5" customHeight="1" thickBot="1" thickTop="1">
      <c r="A22" s="356" t="s">
        <v>54</v>
      </c>
      <c r="B22" s="262" t="s">
        <v>55</v>
      </c>
      <c r="C22" s="262"/>
      <c r="D22" s="281" t="s">
        <v>313</v>
      </c>
      <c r="E22" s="348">
        <f>SUM(E23:E27)</f>
        <v>861309</v>
      </c>
    </row>
    <row r="23" spans="1:5" ht="16.5" customHeight="1" thickTop="1">
      <c r="A23" s="266" t="s">
        <v>54</v>
      </c>
      <c r="B23" s="267" t="s">
        <v>55</v>
      </c>
      <c r="C23" s="268" t="s">
        <v>165</v>
      </c>
      <c r="D23" s="269" t="s">
        <v>224</v>
      </c>
      <c r="E23" s="270">
        <v>61000</v>
      </c>
    </row>
    <row r="24" spans="1:5" ht="16.5" customHeight="1">
      <c r="A24" s="271" t="s">
        <v>54</v>
      </c>
      <c r="B24" s="272" t="s">
        <v>55</v>
      </c>
      <c r="C24" s="273" t="s">
        <v>435</v>
      </c>
      <c r="D24" s="274" t="s">
        <v>436</v>
      </c>
      <c r="E24" s="275">
        <v>22500</v>
      </c>
    </row>
    <row r="25" spans="1:5" ht="16.5" customHeight="1">
      <c r="A25" s="271" t="s">
        <v>54</v>
      </c>
      <c r="B25" s="272" t="s">
        <v>55</v>
      </c>
      <c r="C25" s="273" t="s">
        <v>168</v>
      </c>
      <c r="D25" s="274" t="s">
        <v>225</v>
      </c>
      <c r="E25" s="275">
        <v>24500</v>
      </c>
    </row>
    <row r="26" spans="1:5" ht="16.5" customHeight="1">
      <c r="A26" s="271" t="s">
        <v>54</v>
      </c>
      <c r="B26" s="272" t="s">
        <v>55</v>
      </c>
      <c r="C26" s="273" t="s">
        <v>47</v>
      </c>
      <c r="D26" s="274" t="s">
        <v>428</v>
      </c>
      <c r="E26" s="275">
        <v>738309</v>
      </c>
    </row>
    <row r="27" spans="1:5" ht="16.5" customHeight="1" thickBot="1">
      <c r="A27" s="309" t="s">
        <v>54</v>
      </c>
      <c r="B27" s="310" t="s">
        <v>55</v>
      </c>
      <c r="C27" s="311" t="s">
        <v>57</v>
      </c>
      <c r="D27" s="293" t="s">
        <v>437</v>
      </c>
      <c r="E27" s="313">
        <v>15000</v>
      </c>
    </row>
    <row r="28" ht="16.5" customHeight="1" thickBot="1" thickTop="1">
      <c r="E28" s="355"/>
    </row>
    <row r="29" spans="1:5" ht="16.5" customHeight="1" thickBot="1" thickTop="1">
      <c r="A29" s="295" t="s">
        <v>59</v>
      </c>
      <c r="B29" s="492" t="s">
        <v>316</v>
      </c>
      <c r="C29" s="493"/>
      <c r="D29" s="494"/>
      <c r="E29" s="296">
        <f>SUM(E32,E2,E35,E30)</f>
        <v>531996</v>
      </c>
    </row>
    <row r="30" spans="1:5" ht="16.5" customHeight="1" thickBot="1" thickTop="1">
      <c r="A30" s="261" t="s">
        <v>59</v>
      </c>
      <c r="B30" s="262" t="s">
        <v>438</v>
      </c>
      <c r="C30" s="262"/>
      <c r="D30" s="281" t="s">
        <v>439</v>
      </c>
      <c r="E30" s="357">
        <f>SUM(E31)</f>
        <v>150000</v>
      </c>
    </row>
    <row r="31" spans="1:5" ht="16.5" customHeight="1" thickBot="1" thickTop="1">
      <c r="A31" s="358" t="s">
        <v>59</v>
      </c>
      <c r="B31" s="330">
        <v>70001</v>
      </c>
      <c r="C31" s="359">
        <v>2650</v>
      </c>
      <c r="D31" s="360" t="s">
        <v>440</v>
      </c>
      <c r="E31" s="361">
        <v>150000</v>
      </c>
    </row>
    <row r="32" spans="1:5" ht="16.5" customHeight="1" thickBot="1" thickTop="1">
      <c r="A32" s="261" t="s">
        <v>59</v>
      </c>
      <c r="B32" s="262" t="s">
        <v>60</v>
      </c>
      <c r="C32" s="262"/>
      <c r="D32" s="281" t="s">
        <v>317</v>
      </c>
      <c r="E32" s="348">
        <f>SUM(E33:E34)</f>
        <v>99196</v>
      </c>
    </row>
    <row r="33" spans="1:5" ht="16.5" customHeight="1" thickTop="1">
      <c r="A33" s="276" t="s">
        <v>59</v>
      </c>
      <c r="B33" s="277" t="s">
        <v>60</v>
      </c>
      <c r="C33" s="297" t="s">
        <v>168</v>
      </c>
      <c r="D33" s="298" t="s">
        <v>225</v>
      </c>
      <c r="E33" s="280">
        <v>40000</v>
      </c>
    </row>
    <row r="34" spans="1:5" ht="16.5" customHeight="1" thickBot="1">
      <c r="A34" s="290" t="s">
        <v>59</v>
      </c>
      <c r="B34" s="291" t="s">
        <v>60</v>
      </c>
      <c r="C34" s="292" t="s">
        <v>57</v>
      </c>
      <c r="D34" s="293" t="s">
        <v>437</v>
      </c>
      <c r="E34" s="294">
        <v>59196</v>
      </c>
    </row>
    <row r="35" spans="1:5" ht="16.5" customHeight="1" thickBot="1" thickTop="1">
      <c r="A35" s="261" t="s">
        <v>59</v>
      </c>
      <c r="B35" s="262" t="s">
        <v>62</v>
      </c>
      <c r="C35" s="262"/>
      <c r="D35" s="281" t="s">
        <v>324</v>
      </c>
      <c r="E35" s="348">
        <f>SUM(E36:E44)</f>
        <v>282800</v>
      </c>
    </row>
    <row r="36" spans="1:5" ht="16.5" customHeight="1" thickTop="1">
      <c r="A36" s="266" t="s">
        <v>59</v>
      </c>
      <c r="B36" s="267" t="s">
        <v>62</v>
      </c>
      <c r="C36" s="268" t="s">
        <v>441</v>
      </c>
      <c r="D36" s="362" t="s">
        <v>442</v>
      </c>
      <c r="E36" s="270">
        <v>4000</v>
      </c>
    </row>
    <row r="37" spans="1:5" ht="16.5" customHeight="1">
      <c r="A37" s="276" t="s">
        <v>59</v>
      </c>
      <c r="B37" s="277" t="s">
        <v>62</v>
      </c>
      <c r="C37" s="297" t="s">
        <v>443</v>
      </c>
      <c r="D37" s="363" t="s">
        <v>219</v>
      </c>
      <c r="E37" s="280">
        <v>116182</v>
      </c>
    </row>
    <row r="38" spans="1:5" ht="16.5" customHeight="1">
      <c r="A38" s="299" t="s">
        <v>59</v>
      </c>
      <c r="B38" s="300" t="s">
        <v>62</v>
      </c>
      <c r="C38" s="301" t="s">
        <v>444</v>
      </c>
      <c r="D38" s="364" t="s">
        <v>221</v>
      </c>
      <c r="E38" s="303">
        <v>20000</v>
      </c>
    </row>
    <row r="39" spans="1:5" ht="16.5" customHeight="1">
      <c r="A39" s="299" t="s">
        <v>59</v>
      </c>
      <c r="B39" s="300" t="s">
        <v>62</v>
      </c>
      <c r="C39" s="301" t="s">
        <v>445</v>
      </c>
      <c r="D39" s="155" t="s">
        <v>222</v>
      </c>
      <c r="E39" s="303">
        <v>2918</v>
      </c>
    </row>
    <row r="40" spans="1:5" ht="16.5" customHeight="1">
      <c r="A40" s="299" t="s">
        <v>59</v>
      </c>
      <c r="B40" s="300" t="s">
        <v>62</v>
      </c>
      <c r="C40" s="301" t="s">
        <v>165</v>
      </c>
      <c r="D40" s="302" t="s">
        <v>224</v>
      </c>
      <c r="E40" s="303">
        <v>49000</v>
      </c>
    </row>
    <row r="41" spans="1:5" ht="16.5" customHeight="1">
      <c r="A41" s="271" t="s">
        <v>59</v>
      </c>
      <c r="B41" s="272" t="s">
        <v>62</v>
      </c>
      <c r="C41" s="273" t="s">
        <v>168</v>
      </c>
      <c r="D41" s="274" t="s">
        <v>225</v>
      </c>
      <c r="E41" s="275">
        <v>16000</v>
      </c>
    </row>
    <row r="42" spans="1:5" ht="16.5" customHeight="1">
      <c r="A42" s="299" t="s">
        <v>59</v>
      </c>
      <c r="B42" s="300" t="s">
        <v>62</v>
      </c>
      <c r="C42" s="301" t="s">
        <v>446</v>
      </c>
      <c r="D42" s="364" t="s">
        <v>227</v>
      </c>
      <c r="E42" s="303">
        <v>1000</v>
      </c>
    </row>
    <row r="43" spans="1:5" ht="16.5" customHeight="1">
      <c r="A43" s="299" t="s">
        <v>59</v>
      </c>
      <c r="B43" s="300" t="s">
        <v>62</v>
      </c>
      <c r="C43" s="301" t="s">
        <v>447</v>
      </c>
      <c r="D43" s="364" t="s">
        <v>229</v>
      </c>
      <c r="E43" s="303">
        <v>23700</v>
      </c>
    </row>
    <row r="44" spans="1:5" ht="16.5" customHeight="1" thickBot="1">
      <c r="A44" s="290" t="s">
        <v>59</v>
      </c>
      <c r="B44" s="291" t="s">
        <v>62</v>
      </c>
      <c r="C44" s="292" t="s">
        <v>47</v>
      </c>
      <c r="D44" s="293" t="s">
        <v>428</v>
      </c>
      <c r="E44" s="294">
        <v>50000</v>
      </c>
    </row>
    <row r="45" spans="1:5" ht="20.25" customHeight="1" thickBot="1" thickTop="1">
      <c r="A45" s="365"/>
      <c r="B45" s="365"/>
      <c r="C45" s="366"/>
      <c r="D45" s="367"/>
      <c r="E45" s="368"/>
    </row>
    <row r="46" spans="1:5" ht="16.5" customHeight="1" thickBot="1" thickTop="1">
      <c r="A46" s="295" t="s">
        <v>448</v>
      </c>
      <c r="B46" s="492" t="s">
        <v>449</v>
      </c>
      <c r="C46" s="493"/>
      <c r="D46" s="494"/>
      <c r="E46" s="369">
        <f>SUM(E47)</f>
        <v>48900</v>
      </c>
    </row>
    <row r="47" spans="1:5" ht="16.5" customHeight="1" thickBot="1" thickTop="1">
      <c r="A47" s="370" t="s">
        <v>448</v>
      </c>
      <c r="B47" s="262" t="s">
        <v>450</v>
      </c>
      <c r="C47" s="262"/>
      <c r="D47" s="281" t="s">
        <v>451</v>
      </c>
      <c r="E47" s="371">
        <f>SUM(E48:E49)</f>
        <v>48900</v>
      </c>
    </row>
    <row r="48" spans="1:5" ht="16.5" customHeight="1" thickTop="1">
      <c r="A48" s="266" t="s">
        <v>448</v>
      </c>
      <c r="B48" s="267" t="s">
        <v>450</v>
      </c>
      <c r="C48" s="268" t="s">
        <v>452</v>
      </c>
      <c r="D48" s="269" t="s">
        <v>453</v>
      </c>
      <c r="E48" s="372">
        <v>3900</v>
      </c>
    </row>
    <row r="49" spans="1:5" ht="16.5" customHeight="1" thickBot="1">
      <c r="A49" s="309" t="s">
        <v>448</v>
      </c>
      <c r="B49" s="310" t="s">
        <v>450</v>
      </c>
      <c r="C49" s="311" t="s">
        <v>168</v>
      </c>
      <c r="D49" s="312" t="s">
        <v>225</v>
      </c>
      <c r="E49" s="313">
        <v>45000</v>
      </c>
    </row>
    <row r="50" ht="19.5" customHeight="1" thickBot="1" thickTop="1">
      <c r="E50" s="355"/>
    </row>
    <row r="51" spans="1:5" ht="16.5" customHeight="1" thickBot="1" thickTop="1">
      <c r="A51" s="295" t="s">
        <v>64</v>
      </c>
      <c r="B51" s="492" t="s">
        <v>327</v>
      </c>
      <c r="C51" s="493"/>
      <c r="D51" s="494"/>
      <c r="E51" s="296">
        <f>SUM(E52,E54,E60,E65,E85,E82)</f>
        <v>2426071</v>
      </c>
    </row>
    <row r="52" spans="1:5" ht="16.5" customHeight="1" thickBot="1" thickTop="1">
      <c r="A52" s="261" t="s">
        <v>64</v>
      </c>
      <c r="B52" s="262" t="s">
        <v>454</v>
      </c>
      <c r="C52" s="262"/>
      <c r="D52" s="281" t="s">
        <v>455</v>
      </c>
      <c r="E52" s="348">
        <f>SUM(E53)</f>
        <v>10000</v>
      </c>
    </row>
    <row r="53" spans="1:5" ht="16.5" customHeight="1" thickBot="1" thickTop="1">
      <c r="A53" s="340" t="s">
        <v>64</v>
      </c>
      <c r="B53" s="341" t="s">
        <v>454</v>
      </c>
      <c r="C53" s="278" t="s">
        <v>427</v>
      </c>
      <c r="D53" s="373" t="s">
        <v>228</v>
      </c>
      <c r="E53" s="342">
        <v>10000</v>
      </c>
    </row>
    <row r="54" spans="1:5" ht="16.5" customHeight="1" thickBot="1" thickTop="1">
      <c r="A54" s="261" t="s">
        <v>64</v>
      </c>
      <c r="B54" s="262" t="s">
        <v>328</v>
      </c>
      <c r="C54" s="262"/>
      <c r="D54" s="281" t="s">
        <v>329</v>
      </c>
      <c r="E54" s="348">
        <f>SUM(E55:E59)</f>
        <v>56641</v>
      </c>
    </row>
    <row r="55" spans="1:5" ht="16.5" customHeight="1" thickTop="1">
      <c r="A55" s="266" t="s">
        <v>64</v>
      </c>
      <c r="B55" s="267" t="s">
        <v>328</v>
      </c>
      <c r="C55" s="268" t="s">
        <v>443</v>
      </c>
      <c r="D55" s="362" t="s">
        <v>219</v>
      </c>
      <c r="E55" s="270">
        <v>40685</v>
      </c>
    </row>
    <row r="56" spans="1:5" ht="16.5" customHeight="1">
      <c r="A56" s="276" t="s">
        <v>64</v>
      </c>
      <c r="B56" s="277" t="s">
        <v>328</v>
      </c>
      <c r="C56" s="297" t="s">
        <v>456</v>
      </c>
      <c r="D56" s="373" t="s">
        <v>220</v>
      </c>
      <c r="E56" s="280">
        <v>4157</v>
      </c>
    </row>
    <row r="57" spans="1:5" ht="16.5" customHeight="1">
      <c r="A57" s="271" t="s">
        <v>64</v>
      </c>
      <c r="B57" s="272" t="s">
        <v>328</v>
      </c>
      <c r="C57" s="273" t="s">
        <v>444</v>
      </c>
      <c r="D57" s="364" t="s">
        <v>221</v>
      </c>
      <c r="E57" s="275">
        <v>7726</v>
      </c>
    </row>
    <row r="58" spans="1:5" ht="16.5" customHeight="1">
      <c r="A58" s="271" t="s">
        <v>64</v>
      </c>
      <c r="B58" s="272" t="s">
        <v>328</v>
      </c>
      <c r="C58" s="273" t="s">
        <v>445</v>
      </c>
      <c r="D58" s="155" t="s">
        <v>222</v>
      </c>
      <c r="E58" s="275">
        <v>1099</v>
      </c>
    </row>
    <row r="59" spans="1:5" ht="16.5" customHeight="1" thickBot="1">
      <c r="A59" s="271" t="s">
        <v>64</v>
      </c>
      <c r="B59" s="272" t="s">
        <v>328</v>
      </c>
      <c r="C59" s="301" t="s">
        <v>165</v>
      </c>
      <c r="D59" s="279" t="s">
        <v>224</v>
      </c>
      <c r="E59" s="303">
        <v>2974</v>
      </c>
    </row>
    <row r="60" spans="1:5" ht="16.5" customHeight="1" thickBot="1" thickTop="1">
      <c r="A60" s="261" t="s">
        <v>64</v>
      </c>
      <c r="B60" s="262" t="s">
        <v>457</v>
      </c>
      <c r="C60" s="262"/>
      <c r="D60" s="281" t="s">
        <v>458</v>
      </c>
      <c r="E60" s="348">
        <f>SUM(E61:E64)</f>
        <v>133800</v>
      </c>
    </row>
    <row r="61" spans="1:5" ht="16.5" customHeight="1" thickTop="1">
      <c r="A61" s="276" t="s">
        <v>64</v>
      </c>
      <c r="B61" s="277" t="s">
        <v>457</v>
      </c>
      <c r="C61" s="297" t="s">
        <v>452</v>
      </c>
      <c r="D61" s="298" t="s">
        <v>453</v>
      </c>
      <c r="E61" s="280">
        <v>126000</v>
      </c>
    </row>
    <row r="62" spans="1:5" ht="16.5" customHeight="1">
      <c r="A62" s="271" t="s">
        <v>64</v>
      </c>
      <c r="B62" s="272" t="s">
        <v>457</v>
      </c>
      <c r="C62" s="273" t="s">
        <v>165</v>
      </c>
      <c r="D62" s="298" t="s">
        <v>224</v>
      </c>
      <c r="E62" s="275">
        <v>3500</v>
      </c>
    </row>
    <row r="63" spans="1:5" ht="16.5" customHeight="1">
      <c r="A63" s="271" t="s">
        <v>64</v>
      </c>
      <c r="B63" s="272" t="s">
        <v>457</v>
      </c>
      <c r="C63" s="273" t="s">
        <v>168</v>
      </c>
      <c r="D63" s="274" t="s">
        <v>225</v>
      </c>
      <c r="E63" s="275">
        <v>2300</v>
      </c>
    </row>
    <row r="64" spans="1:5" ht="16.5" customHeight="1" thickBot="1">
      <c r="A64" s="271" t="s">
        <v>64</v>
      </c>
      <c r="B64" s="272" t="s">
        <v>457</v>
      </c>
      <c r="C64" s="301" t="s">
        <v>446</v>
      </c>
      <c r="D64" s="364" t="s">
        <v>227</v>
      </c>
      <c r="E64" s="303">
        <v>2000</v>
      </c>
    </row>
    <row r="65" spans="1:5" ht="16.5" customHeight="1" thickBot="1" thickTop="1">
      <c r="A65" s="261" t="s">
        <v>64</v>
      </c>
      <c r="B65" s="262" t="s">
        <v>65</v>
      </c>
      <c r="C65" s="262"/>
      <c r="D65" s="281" t="s">
        <v>332</v>
      </c>
      <c r="E65" s="348">
        <f>SUM(E66:E81)</f>
        <v>2097005</v>
      </c>
    </row>
    <row r="66" spans="1:5" ht="16.5" customHeight="1" thickTop="1">
      <c r="A66" s="276" t="s">
        <v>64</v>
      </c>
      <c r="B66" s="277" t="s">
        <v>65</v>
      </c>
      <c r="C66" s="297" t="s">
        <v>441</v>
      </c>
      <c r="D66" s="363" t="s">
        <v>442</v>
      </c>
      <c r="E66" s="280">
        <v>2000</v>
      </c>
    </row>
    <row r="67" spans="1:5" ht="16.5" customHeight="1">
      <c r="A67" s="271" t="s">
        <v>64</v>
      </c>
      <c r="B67" s="272" t="s">
        <v>65</v>
      </c>
      <c r="C67" s="273" t="s">
        <v>443</v>
      </c>
      <c r="D67" s="155" t="s">
        <v>219</v>
      </c>
      <c r="E67" s="275">
        <v>1090500</v>
      </c>
    </row>
    <row r="68" spans="1:5" ht="16.5" customHeight="1">
      <c r="A68" s="276" t="s">
        <v>64</v>
      </c>
      <c r="B68" s="277" t="s">
        <v>65</v>
      </c>
      <c r="C68" s="297" t="s">
        <v>456</v>
      </c>
      <c r="D68" s="363" t="s">
        <v>220</v>
      </c>
      <c r="E68" s="280">
        <v>61000</v>
      </c>
    </row>
    <row r="69" spans="1:5" ht="16.5" customHeight="1">
      <c r="A69" s="271" t="s">
        <v>64</v>
      </c>
      <c r="B69" s="272" t="s">
        <v>65</v>
      </c>
      <c r="C69" s="273" t="s">
        <v>444</v>
      </c>
      <c r="D69" s="155" t="s">
        <v>221</v>
      </c>
      <c r="E69" s="275">
        <v>188228</v>
      </c>
    </row>
    <row r="70" spans="1:5" ht="16.5" customHeight="1">
      <c r="A70" s="276" t="s">
        <v>64</v>
      </c>
      <c r="B70" s="277" t="s">
        <v>65</v>
      </c>
      <c r="C70" s="297" t="s">
        <v>445</v>
      </c>
      <c r="D70" s="363" t="s">
        <v>222</v>
      </c>
      <c r="E70" s="280">
        <v>26731</v>
      </c>
    </row>
    <row r="71" spans="1:5" ht="16.5" customHeight="1">
      <c r="A71" s="271" t="s">
        <v>64</v>
      </c>
      <c r="B71" s="272" t="s">
        <v>65</v>
      </c>
      <c r="C71" s="273" t="s">
        <v>459</v>
      </c>
      <c r="D71" s="155" t="s">
        <v>223</v>
      </c>
      <c r="E71" s="275">
        <v>63600</v>
      </c>
    </row>
    <row r="72" spans="1:5" ht="16.5" customHeight="1">
      <c r="A72" s="276" t="s">
        <v>64</v>
      </c>
      <c r="B72" s="277" t="s">
        <v>65</v>
      </c>
      <c r="C72" s="297" t="s">
        <v>165</v>
      </c>
      <c r="D72" s="298" t="s">
        <v>224</v>
      </c>
      <c r="E72" s="280">
        <v>135000</v>
      </c>
    </row>
    <row r="73" spans="1:5" ht="16.5" customHeight="1">
      <c r="A73" s="271" t="s">
        <v>64</v>
      </c>
      <c r="B73" s="272" t="s">
        <v>65</v>
      </c>
      <c r="C73" s="273" t="s">
        <v>167</v>
      </c>
      <c r="D73" s="155" t="s">
        <v>170</v>
      </c>
      <c r="E73" s="275">
        <v>120000</v>
      </c>
    </row>
    <row r="74" spans="1:5" ht="16.5" customHeight="1">
      <c r="A74" s="299" t="s">
        <v>64</v>
      </c>
      <c r="B74" s="300" t="s">
        <v>65</v>
      </c>
      <c r="C74" s="301" t="s">
        <v>168</v>
      </c>
      <c r="D74" s="302" t="s">
        <v>225</v>
      </c>
      <c r="E74" s="303">
        <v>285400</v>
      </c>
    </row>
    <row r="75" spans="1:5" ht="16.5" customHeight="1">
      <c r="A75" s="299" t="s">
        <v>64</v>
      </c>
      <c r="B75" s="300" t="s">
        <v>65</v>
      </c>
      <c r="C75" s="301" t="s">
        <v>460</v>
      </c>
      <c r="D75" s="302" t="s">
        <v>226</v>
      </c>
      <c r="E75" s="303">
        <v>1000</v>
      </c>
    </row>
    <row r="76" spans="1:5" ht="16.5" customHeight="1">
      <c r="A76" s="271" t="s">
        <v>64</v>
      </c>
      <c r="B76" s="272" t="s">
        <v>65</v>
      </c>
      <c r="C76" s="273" t="s">
        <v>446</v>
      </c>
      <c r="D76" s="155" t="s">
        <v>227</v>
      </c>
      <c r="E76" s="275">
        <v>27000</v>
      </c>
    </row>
    <row r="77" spans="1:5" ht="16.5" customHeight="1">
      <c r="A77" s="271" t="s">
        <v>64</v>
      </c>
      <c r="B77" s="272" t="s">
        <v>65</v>
      </c>
      <c r="C77" s="273" t="s">
        <v>427</v>
      </c>
      <c r="D77" s="155" t="s">
        <v>228</v>
      </c>
      <c r="E77" s="275">
        <v>10000</v>
      </c>
    </row>
    <row r="78" spans="1:5" ht="16.5" customHeight="1">
      <c r="A78" s="276" t="s">
        <v>64</v>
      </c>
      <c r="B78" s="277" t="s">
        <v>65</v>
      </c>
      <c r="C78" s="297" t="s">
        <v>447</v>
      </c>
      <c r="D78" s="363" t="s">
        <v>229</v>
      </c>
      <c r="E78" s="280">
        <v>27885</v>
      </c>
    </row>
    <row r="79" spans="1:5" ht="16.5" customHeight="1">
      <c r="A79" s="271" t="s">
        <v>64</v>
      </c>
      <c r="B79" s="272" t="s">
        <v>65</v>
      </c>
      <c r="C79" s="273" t="s">
        <v>461</v>
      </c>
      <c r="D79" s="155" t="s">
        <v>230</v>
      </c>
      <c r="E79" s="275">
        <v>3661</v>
      </c>
    </row>
    <row r="80" spans="1:5" ht="16.5" customHeight="1">
      <c r="A80" s="271" t="s">
        <v>64</v>
      </c>
      <c r="B80" s="272" t="s">
        <v>65</v>
      </c>
      <c r="C80" s="273" t="s">
        <v>462</v>
      </c>
      <c r="D80" s="155" t="s">
        <v>231</v>
      </c>
      <c r="E80" s="275">
        <v>25000</v>
      </c>
    </row>
    <row r="81" spans="1:5" ht="16.5" customHeight="1" thickBot="1">
      <c r="A81" s="299" t="s">
        <v>64</v>
      </c>
      <c r="B81" s="300" t="s">
        <v>65</v>
      </c>
      <c r="C81" s="301" t="s">
        <v>57</v>
      </c>
      <c r="D81" s="302" t="s">
        <v>437</v>
      </c>
      <c r="E81" s="303">
        <v>30000</v>
      </c>
    </row>
    <row r="82" spans="1:5" ht="16.5" customHeight="1" thickBot="1" thickTop="1">
      <c r="A82" s="261" t="s">
        <v>64</v>
      </c>
      <c r="B82" s="262" t="s">
        <v>463</v>
      </c>
      <c r="C82" s="262"/>
      <c r="D82" s="281" t="s">
        <v>464</v>
      </c>
      <c r="E82" s="348">
        <f>SUM(E83:E84)</f>
        <v>18000</v>
      </c>
    </row>
    <row r="83" spans="1:5" ht="16.5" customHeight="1" thickTop="1">
      <c r="A83" s="271" t="s">
        <v>64</v>
      </c>
      <c r="B83" s="272" t="s">
        <v>463</v>
      </c>
      <c r="C83" s="273" t="s">
        <v>165</v>
      </c>
      <c r="D83" s="274" t="s">
        <v>224</v>
      </c>
      <c r="E83" s="275">
        <v>7000</v>
      </c>
    </row>
    <row r="84" spans="1:5" ht="16.5" customHeight="1" thickBot="1">
      <c r="A84" s="290" t="s">
        <v>64</v>
      </c>
      <c r="B84" s="291" t="s">
        <v>463</v>
      </c>
      <c r="C84" s="292" t="s">
        <v>168</v>
      </c>
      <c r="D84" s="293" t="s">
        <v>225</v>
      </c>
      <c r="E84" s="294">
        <v>11000</v>
      </c>
    </row>
    <row r="85" spans="1:5" ht="16.5" customHeight="1" thickBot="1" thickTop="1">
      <c r="A85" s="370" t="s">
        <v>64</v>
      </c>
      <c r="B85" s="262" t="s">
        <v>466</v>
      </c>
      <c r="C85" s="262"/>
      <c r="D85" s="281" t="s">
        <v>324</v>
      </c>
      <c r="E85" s="348">
        <f>SUM(E86:E93)</f>
        <v>110625</v>
      </c>
    </row>
    <row r="86" spans="1:5" ht="16.5" customHeight="1" thickTop="1">
      <c r="A86" s="374" t="s">
        <v>64</v>
      </c>
      <c r="B86" s="267" t="s">
        <v>466</v>
      </c>
      <c r="C86" s="268" t="s">
        <v>441</v>
      </c>
      <c r="D86" s="362" t="s">
        <v>442</v>
      </c>
      <c r="E86" s="270">
        <v>17600</v>
      </c>
    </row>
    <row r="87" spans="1:5" ht="16.5" customHeight="1">
      <c r="A87" s="271" t="s">
        <v>64</v>
      </c>
      <c r="B87" s="272" t="s">
        <v>466</v>
      </c>
      <c r="C87" s="273" t="s">
        <v>467</v>
      </c>
      <c r="D87" s="155" t="s">
        <v>468</v>
      </c>
      <c r="E87" s="275">
        <v>2000</v>
      </c>
    </row>
    <row r="88" spans="1:5" ht="16.5" customHeight="1">
      <c r="A88" s="340" t="s">
        <v>64</v>
      </c>
      <c r="B88" s="341" t="s">
        <v>466</v>
      </c>
      <c r="C88" s="297" t="s">
        <v>469</v>
      </c>
      <c r="D88" s="363" t="s">
        <v>470</v>
      </c>
      <c r="E88" s="280">
        <v>25000</v>
      </c>
    </row>
    <row r="89" spans="1:5" ht="16.5" customHeight="1">
      <c r="A89" s="271" t="s">
        <v>64</v>
      </c>
      <c r="B89" s="272" t="s">
        <v>466</v>
      </c>
      <c r="C89" s="273" t="s">
        <v>165</v>
      </c>
      <c r="D89" s="274" t="s">
        <v>224</v>
      </c>
      <c r="E89" s="275">
        <v>46705</v>
      </c>
    </row>
    <row r="90" spans="1:5" ht="16.5" customHeight="1" thickBot="1">
      <c r="A90" s="290" t="s">
        <v>64</v>
      </c>
      <c r="B90" s="291" t="s">
        <v>466</v>
      </c>
      <c r="C90" s="292" t="s">
        <v>167</v>
      </c>
      <c r="D90" s="375" t="s">
        <v>170</v>
      </c>
      <c r="E90" s="294">
        <v>4000</v>
      </c>
    </row>
    <row r="91" spans="1:5" ht="16.5" customHeight="1" thickTop="1">
      <c r="A91" s="266" t="s">
        <v>64</v>
      </c>
      <c r="B91" s="267" t="s">
        <v>466</v>
      </c>
      <c r="C91" s="268" t="s">
        <v>168</v>
      </c>
      <c r="D91" s="269" t="s">
        <v>225</v>
      </c>
      <c r="E91" s="270">
        <v>1000</v>
      </c>
    </row>
    <row r="92" spans="1:5" ht="16.5" customHeight="1">
      <c r="A92" s="276" t="s">
        <v>64</v>
      </c>
      <c r="B92" s="277" t="s">
        <v>466</v>
      </c>
      <c r="C92" s="297" t="s">
        <v>446</v>
      </c>
      <c r="D92" s="155" t="s">
        <v>227</v>
      </c>
      <c r="E92" s="280">
        <v>3000</v>
      </c>
    </row>
    <row r="93" spans="1:5" ht="16.5" customHeight="1" thickBot="1">
      <c r="A93" s="290" t="s">
        <v>64</v>
      </c>
      <c r="B93" s="291" t="s">
        <v>466</v>
      </c>
      <c r="C93" s="292" t="s">
        <v>427</v>
      </c>
      <c r="D93" s="375" t="s">
        <v>228</v>
      </c>
      <c r="E93" s="294">
        <v>11320</v>
      </c>
    </row>
    <row r="94" ht="16.5" customHeight="1" thickBot="1" thickTop="1">
      <c r="E94" s="355"/>
    </row>
    <row r="95" spans="1:5" ht="55.5" customHeight="1" thickBot="1" thickTop="1">
      <c r="A95" s="295" t="s">
        <v>335</v>
      </c>
      <c r="B95" s="492" t="s">
        <v>336</v>
      </c>
      <c r="C95" s="493"/>
      <c r="D95" s="494"/>
      <c r="E95" s="296">
        <f>SUM(E96)</f>
        <v>1480</v>
      </c>
    </row>
    <row r="96" spans="1:5" ht="31.5" customHeight="1" thickBot="1" thickTop="1">
      <c r="A96" s="261" t="s">
        <v>335</v>
      </c>
      <c r="B96" s="262" t="s">
        <v>337</v>
      </c>
      <c r="C96" s="262"/>
      <c r="D96" s="281" t="s">
        <v>338</v>
      </c>
      <c r="E96" s="348">
        <f>SUM(E97:E99)</f>
        <v>1480</v>
      </c>
    </row>
    <row r="97" spans="1:5" ht="16.5" customHeight="1" thickTop="1">
      <c r="A97" s="266" t="s">
        <v>335</v>
      </c>
      <c r="B97" s="267" t="s">
        <v>337</v>
      </c>
      <c r="C97" s="268" t="s">
        <v>444</v>
      </c>
      <c r="D97" s="155" t="s">
        <v>221</v>
      </c>
      <c r="E97" s="270">
        <v>222</v>
      </c>
    </row>
    <row r="98" spans="1:5" ht="16.5" customHeight="1">
      <c r="A98" s="271" t="s">
        <v>335</v>
      </c>
      <c r="B98" s="272" t="s">
        <v>337</v>
      </c>
      <c r="C98" s="273" t="s">
        <v>445</v>
      </c>
      <c r="D98" s="363" t="s">
        <v>222</v>
      </c>
      <c r="E98" s="275">
        <v>30</v>
      </c>
    </row>
    <row r="99" spans="1:5" ht="16.5" customHeight="1" thickBot="1">
      <c r="A99" s="309" t="s">
        <v>335</v>
      </c>
      <c r="B99" s="310" t="s">
        <v>337</v>
      </c>
      <c r="C99" s="311" t="s">
        <v>459</v>
      </c>
      <c r="D99" s="312" t="s">
        <v>465</v>
      </c>
      <c r="E99" s="313">
        <v>1228</v>
      </c>
    </row>
    <row r="100" ht="16.5" customHeight="1" thickBot="1" thickTop="1">
      <c r="E100" s="355"/>
    </row>
    <row r="101" spans="1:5" ht="16.5" customHeight="1" thickBot="1" thickTop="1">
      <c r="A101" s="295" t="s">
        <v>339</v>
      </c>
      <c r="B101" s="472" t="s">
        <v>340</v>
      </c>
      <c r="C101" s="473"/>
      <c r="D101" s="474"/>
      <c r="E101" s="296">
        <f>SUM(E102)</f>
        <v>500</v>
      </c>
    </row>
    <row r="102" spans="1:5" ht="16.5" customHeight="1" thickBot="1" thickTop="1">
      <c r="A102" s="261" t="s">
        <v>339</v>
      </c>
      <c r="B102" s="262" t="s">
        <v>341</v>
      </c>
      <c r="C102" s="262"/>
      <c r="D102" s="281" t="s">
        <v>342</v>
      </c>
      <c r="E102" s="348">
        <f>SUM(E103)</f>
        <v>500</v>
      </c>
    </row>
    <row r="103" spans="1:5" ht="16.5" customHeight="1" thickBot="1" thickTop="1">
      <c r="A103" s="309" t="s">
        <v>339</v>
      </c>
      <c r="B103" s="310" t="s">
        <v>341</v>
      </c>
      <c r="C103" s="311" t="s">
        <v>165</v>
      </c>
      <c r="D103" s="305" t="s">
        <v>224</v>
      </c>
      <c r="E103" s="313">
        <v>500</v>
      </c>
    </row>
    <row r="104" ht="16.5" customHeight="1" thickBot="1" thickTop="1">
      <c r="E104" s="355"/>
    </row>
    <row r="105" spans="1:5" ht="16.5" customHeight="1" thickBot="1" thickTop="1">
      <c r="A105" s="287" t="s">
        <v>67</v>
      </c>
      <c r="B105" s="492" t="s">
        <v>343</v>
      </c>
      <c r="C105" s="493"/>
      <c r="D105" s="494"/>
      <c r="E105" s="288">
        <f>SUM(E106,E109,E116)</f>
        <v>135900</v>
      </c>
    </row>
    <row r="106" spans="1:5" ht="16.5" customHeight="1" thickBot="1" thickTop="1">
      <c r="A106" s="261" t="s">
        <v>67</v>
      </c>
      <c r="B106" s="262" t="s">
        <v>471</v>
      </c>
      <c r="C106" s="262"/>
      <c r="D106" s="281" t="s">
        <v>472</v>
      </c>
      <c r="E106" s="348">
        <f>SUM(E107:E108)</f>
        <v>19000</v>
      </c>
    </row>
    <row r="107" spans="1:5" ht="16.5" customHeight="1" thickTop="1">
      <c r="A107" s="266" t="s">
        <v>67</v>
      </c>
      <c r="B107" s="267" t="s">
        <v>471</v>
      </c>
      <c r="C107" s="268" t="s">
        <v>473</v>
      </c>
      <c r="D107" s="362" t="s">
        <v>474</v>
      </c>
      <c r="E107" s="270">
        <v>14000</v>
      </c>
    </row>
    <row r="108" spans="1:5" ht="16.5" customHeight="1" thickBot="1">
      <c r="A108" s="340" t="s">
        <v>67</v>
      </c>
      <c r="B108" s="341" t="s">
        <v>471</v>
      </c>
      <c r="C108" s="278" t="s">
        <v>165</v>
      </c>
      <c r="D108" s="279" t="s">
        <v>224</v>
      </c>
      <c r="E108" s="342">
        <v>5000</v>
      </c>
    </row>
    <row r="109" spans="1:5" ht="16.5" customHeight="1" thickBot="1" thickTop="1">
      <c r="A109" s="261" t="s">
        <v>67</v>
      </c>
      <c r="B109" s="262" t="s">
        <v>68</v>
      </c>
      <c r="C109" s="262"/>
      <c r="D109" s="281" t="s">
        <v>475</v>
      </c>
      <c r="E109" s="348">
        <f>SUM(E110:E115)</f>
        <v>107200</v>
      </c>
    </row>
    <row r="110" spans="1:5" ht="16.5" customHeight="1" thickTop="1">
      <c r="A110" s="276" t="s">
        <v>67</v>
      </c>
      <c r="B110" s="277" t="s">
        <v>68</v>
      </c>
      <c r="C110" s="297" t="s">
        <v>452</v>
      </c>
      <c r="D110" s="298" t="s">
        <v>453</v>
      </c>
      <c r="E110" s="280">
        <v>7000</v>
      </c>
    </row>
    <row r="111" spans="1:5" ht="16.5" customHeight="1">
      <c r="A111" s="271" t="s">
        <v>67</v>
      </c>
      <c r="B111" s="272" t="s">
        <v>68</v>
      </c>
      <c r="C111" s="273" t="s">
        <v>165</v>
      </c>
      <c r="D111" s="298" t="s">
        <v>224</v>
      </c>
      <c r="E111" s="275">
        <v>55000</v>
      </c>
    </row>
    <row r="112" spans="1:5" ht="16.5" customHeight="1">
      <c r="A112" s="271" t="s">
        <v>67</v>
      </c>
      <c r="B112" s="272" t="s">
        <v>68</v>
      </c>
      <c r="C112" s="273" t="s">
        <v>167</v>
      </c>
      <c r="D112" s="155" t="s">
        <v>170</v>
      </c>
      <c r="E112" s="275">
        <v>6000</v>
      </c>
    </row>
    <row r="113" spans="1:5" ht="16.5" customHeight="1">
      <c r="A113" s="271" t="s">
        <v>67</v>
      </c>
      <c r="B113" s="272" t="s">
        <v>68</v>
      </c>
      <c r="C113" s="273" t="s">
        <v>168</v>
      </c>
      <c r="D113" s="274" t="s">
        <v>225</v>
      </c>
      <c r="E113" s="275">
        <v>10000</v>
      </c>
    </row>
    <row r="114" spans="1:5" ht="16.5" customHeight="1">
      <c r="A114" s="271" t="s">
        <v>67</v>
      </c>
      <c r="B114" s="272" t="s">
        <v>68</v>
      </c>
      <c r="C114" s="273" t="s">
        <v>427</v>
      </c>
      <c r="D114" s="155" t="s">
        <v>228</v>
      </c>
      <c r="E114" s="275">
        <v>6200</v>
      </c>
    </row>
    <row r="115" spans="1:5" ht="16.5" customHeight="1" thickBot="1">
      <c r="A115" s="290" t="s">
        <v>67</v>
      </c>
      <c r="B115" s="291" t="s">
        <v>68</v>
      </c>
      <c r="C115" s="292" t="s">
        <v>47</v>
      </c>
      <c r="D115" s="293" t="s">
        <v>428</v>
      </c>
      <c r="E115" s="294">
        <v>23000</v>
      </c>
    </row>
    <row r="116" spans="1:5" ht="16.5" customHeight="1" thickBot="1" thickTop="1">
      <c r="A116" s="261" t="s">
        <v>67</v>
      </c>
      <c r="B116" s="262" t="s">
        <v>69</v>
      </c>
      <c r="C116" s="262"/>
      <c r="D116" s="281" t="s">
        <v>344</v>
      </c>
      <c r="E116" s="348">
        <f>SUM(E117:E118)</f>
        <v>9700</v>
      </c>
    </row>
    <row r="117" spans="1:5" ht="16.5" customHeight="1" thickBot="1" thickTop="1">
      <c r="A117" s="309" t="s">
        <v>67</v>
      </c>
      <c r="B117" s="310" t="s">
        <v>69</v>
      </c>
      <c r="C117" s="311" t="s">
        <v>165</v>
      </c>
      <c r="D117" s="305" t="s">
        <v>224</v>
      </c>
      <c r="E117" s="313">
        <v>700</v>
      </c>
    </row>
    <row r="118" spans="1:5" ht="16.5" customHeight="1" thickBot="1" thickTop="1">
      <c r="A118" s="309" t="s">
        <v>67</v>
      </c>
      <c r="B118" s="310" t="s">
        <v>69</v>
      </c>
      <c r="C118" s="311" t="s">
        <v>57</v>
      </c>
      <c r="D118" s="305" t="s">
        <v>437</v>
      </c>
      <c r="E118" s="313">
        <v>9000</v>
      </c>
    </row>
    <row r="119" ht="21.75" customHeight="1" thickBot="1" thickTop="1">
      <c r="E119" s="355"/>
    </row>
    <row r="120" spans="1:5" ht="16.5" customHeight="1" thickBot="1" thickTop="1">
      <c r="A120" s="295" t="s">
        <v>476</v>
      </c>
      <c r="B120" s="492" t="s">
        <v>477</v>
      </c>
      <c r="C120" s="493"/>
      <c r="D120" s="494"/>
      <c r="E120" s="296">
        <f>SUM(E121,)</f>
        <v>80701</v>
      </c>
    </row>
    <row r="121" spans="1:5" ht="27.75" customHeight="1" thickBot="1" thickTop="1">
      <c r="A121" s="261" t="s">
        <v>476</v>
      </c>
      <c r="B121" s="262" t="s">
        <v>478</v>
      </c>
      <c r="C121" s="262"/>
      <c r="D121" s="376" t="s">
        <v>479</v>
      </c>
      <c r="E121" s="348">
        <f>SUM(E122)</f>
        <v>80701</v>
      </c>
    </row>
    <row r="122" spans="1:5" ht="31.5" customHeight="1" thickBot="1" thickTop="1">
      <c r="A122" s="282" t="s">
        <v>476</v>
      </c>
      <c r="B122" s="283" t="s">
        <v>478</v>
      </c>
      <c r="C122" s="284" t="s">
        <v>480</v>
      </c>
      <c r="D122" s="343" t="s">
        <v>481</v>
      </c>
      <c r="E122" s="265">
        <v>80701</v>
      </c>
    </row>
    <row r="123" ht="16.5" customHeight="1" thickBot="1" thickTop="1">
      <c r="E123" s="355"/>
    </row>
    <row r="124" spans="1:5" ht="16.5" customHeight="1" thickBot="1" thickTop="1">
      <c r="A124" s="295" t="s">
        <v>396</v>
      </c>
      <c r="B124" s="492" t="s">
        <v>397</v>
      </c>
      <c r="C124" s="493"/>
      <c r="D124" s="494"/>
      <c r="E124" s="296">
        <f>SUM(E125,E127)</f>
        <v>181768</v>
      </c>
    </row>
    <row r="125" spans="1:5" ht="16.5" customHeight="1" thickBot="1" thickTop="1">
      <c r="A125" s="261" t="s">
        <v>396</v>
      </c>
      <c r="B125" s="262" t="s">
        <v>404</v>
      </c>
      <c r="C125" s="262"/>
      <c r="D125" s="377" t="s">
        <v>482</v>
      </c>
      <c r="E125" s="348">
        <f>SUM(E126:E126)</f>
        <v>3000</v>
      </c>
    </row>
    <row r="126" spans="1:5" ht="16.5" customHeight="1" thickBot="1" thickTop="1">
      <c r="A126" s="378" t="s">
        <v>396</v>
      </c>
      <c r="B126" s="379" t="s">
        <v>404</v>
      </c>
      <c r="C126" s="278" t="s">
        <v>483</v>
      </c>
      <c r="D126" s="398" t="s">
        <v>484</v>
      </c>
      <c r="E126" s="342">
        <v>3000</v>
      </c>
    </row>
    <row r="127" spans="1:5" ht="16.5" customHeight="1" thickBot="1" thickTop="1">
      <c r="A127" s="261" t="s">
        <v>396</v>
      </c>
      <c r="B127" s="262" t="s">
        <v>485</v>
      </c>
      <c r="C127" s="262"/>
      <c r="D127" s="376" t="s">
        <v>486</v>
      </c>
      <c r="E127" s="348">
        <f>SUM(E128)</f>
        <v>178768</v>
      </c>
    </row>
    <row r="128" spans="1:5" ht="16.5" customHeight="1" thickBot="1" thickTop="1">
      <c r="A128" s="282" t="s">
        <v>396</v>
      </c>
      <c r="B128" s="283" t="s">
        <v>485</v>
      </c>
      <c r="C128" s="284" t="s">
        <v>487</v>
      </c>
      <c r="D128" s="343" t="s">
        <v>488</v>
      </c>
      <c r="E128" s="294">
        <v>178768</v>
      </c>
    </row>
    <row r="129" ht="9" customHeight="1" thickBot="1" thickTop="1">
      <c r="E129" s="355"/>
    </row>
    <row r="130" spans="1:5" ht="16.5" customHeight="1" thickBot="1" thickTop="1">
      <c r="A130" s="295" t="s">
        <v>162</v>
      </c>
      <c r="B130" s="492" t="s">
        <v>489</v>
      </c>
      <c r="C130" s="493"/>
      <c r="D130" s="494"/>
      <c r="E130" s="296">
        <f>SUM(E131,E145,E155,E157,E159)</f>
        <v>4795361</v>
      </c>
    </row>
    <row r="131" spans="1:5" ht="16.5" customHeight="1" thickBot="1" thickTop="1">
      <c r="A131" s="261" t="s">
        <v>162</v>
      </c>
      <c r="B131" s="262" t="s">
        <v>159</v>
      </c>
      <c r="C131" s="262"/>
      <c r="D131" s="281" t="s">
        <v>161</v>
      </c>
      <c r="E131" s="348">
        <f>SUM(E132:E144)</f>
        <v>3890336</v>
      </c>
    </row>
    <row r="132" spans="1:5" ht="16.5" customHeight="1" thickTop="1">
      <c r="A132" s="380" t="s">
        <v>162</v>
      </c>
      <c r="B132" s="381" t="s">
        <v>159</v>
      </c>
      <c r="C132" s="297" t="s">
        <v>441</v>
      </c>
      <c r="D132" s="363" t="s">
        <v>442</v>
      </c>
      <c r="E132" s="280">
        <v>182023</v>
      </c>
    </row>
    <row r="133" spans="1:5" ht="16.5" customHeight="1">
      <c r="A133" s="384" t="s">
        <v>162</v>
      </c>
      <c r="B133" s="385" t="s">
        <v>159</v>
      </c>
      <c r="C133" s="273" t="s">
        <v>443</v>
      </c>
      <c r="D133" s="155" t="s">
        <v>219</v>
      </c>
      <c r="E133" s="275">
        <v>2254025</v>
      </c>
    </row>
    <row r="134" spans="1:5" ht="16.5" customHeight="1">
      <c r="A134" s="380" t="s">
        <v>162</v>
      </c>
      <c r="B134" s="381" t="s">
        <v>159</v>
      </c>
      <c r="C134" s="297" t="s">
        <v>456</v>
      </c>
      <c r="D134" s="363" t="s">
        <v>220</v>
      </c>
      <c r="E134" s="280">
        <v>185810</v>
      </c>
    </row>
    <row r="135" spans="1:5" ht="16.5" customHeight="1">
      <c r="A135" s="382" t="s">
        <v>162</v>
      </c>
      <c r="B135" s="383" t="s">
        <v>159</v>
      </c>
      <c r="C135" s="301" t="s">
        <v>444</v>
      </c>
      <c r="D135" s="364" t="s">
        <v>221</v>
      </c>
      <c r="E135" s="303">
        <v>458560</v>
      </c>
    </row>
    <row r="136" spans="1:5" ht="16.5" customHeight="1">
      <c r="A136" s="384" t="s">
        <v>162</v>
      </c>
      <c r="B136" s="385" t="s">
        <v>159</v>
      </c>
      <c r="C136" s="273" t="s">
        <v>445</v>
      </c>
      <c r="D136" s="155" t="s">
        <v>222</v>
      </c>
      <c r="E136" s="275">
        <v>62520</v>
      </c>
    </row>
    <row r="137" spans="1:5" ht="16.5" customHeight="1">
      <c r="A137" s="380" t="s">
        <v>162</v>
      </c>
      <c r="B137" s="381" t="s">
        <v>159</v>
      </c>
      <c r="C137" s="297" t="s">
        <v>165</v>
      </c>
      <c r="D137" s="298" t="s">
        <v>224</v>
      </c>
      <c r="E137" s="280">
        <v>228100</v>
      </c>
    </row>
    <row r="138" spans="1:5" ht="16.5" customHeight="1">
      <c r="A138" s="380" t="s">
        <v>162</v>
      </c>
      <c r="B138" s="381" t="s">
        <v>159</v>
      </c>
      <c r="C138" s="297" t="s">
        <v>490</v>
      </c>
      <c r="D138" s="363" t="s">
        <v>491</v>
      </c>
      <c r="E138" s="280">
        <v>8000</v>
      </c>
    </row>
    <row r="139" spans="1:5" ht="16.5" customHeight="1">
      <c r="A139" s="384" t="s">
        <v>162</v>
      </c>
      <c r="B139" s="385" t="s">
        <v>159</v>
      </c>
      <c r="C139" s="273" t="s">
        <v>167</v>
      </c>
      <c r="D139" s="155" t="s">
        <v>170</v>
      </c>
      <c r="E139" s="275">
        <v>77000</v>
      </c>
    </row>
    <row r="140" spans="1:5" ht="16.5" customHeight="1">
      <c r="A140" s="382" t="s">
        <v>162</v>
      </c>
      <c r="B140" s="383" t="s">
        <v>159</v>
      </c>
      <c r="C140" s="301" t="s">
        <v>168</v>
      </c>
      <c r="D140" s="302" t="s">
        <v>225</v>
      </c>
      <c r="E140" s="303">
        <v>197622</v>
      </c>
    </row>
    <row r="141" spans="1:5" ht="16.5" customHeight="1">
      <c r="A141" s="384" t="s">
        <v>162</v>
      </c>
      <c r="B141" s="385" t="s">
        <v>159</v>
      </c>
      <c r="C141" s="273" t="s">
        <v>446</v>
      </c>
      <c r="D141" s="155" t="s">
        <v>227</v>
      </c>
      <c r="E141" s="275">
        <v>12500</v>
      </c>
    </row>
    <row r="142" spans="1:5" ht="16.5" customHeight="1">
      <c r="A142" s="380" t="s">
        <v>162</v>
      </c>
      <c r="B142" s="381" t="s">
        <v>159</v>
      </c>
      <c r="C142" s="297" t="s">
        <v>427</v>
      </c>
      <c r="D142" s="363" t="s">
        <v>228</v>
      </c>
      <c r="E142" s="280">
        <v>15800</v>
      </c>
    </row>
    <row r="143" spans="1:5" ht="16.5" customHeight="1">
      <c r="A143" s="384" t="s">
        <v>162</v>
      </c>
      <c r="B143" s="385" t="s">
        <v>159</v>
      </c>
      <c r="C143" s="301" t="s">
        <v>447</v>
      </c>
      <c r="D143" s="364" t="s">
        <v>229</v>
      </c>
      <c r="E143" s="303">
        <v>178376</v>
      </c>
    </row>
    <row r="144" spans="1:5" ht="16.5" customHeight="1" thickBot="1">
      <c r="A144" s="384" t="s">
        <v>162</v>
      </c>
      <c r="B144" s="385" t="s">
        <v>159</v>
      </c>
      <c r="C144" s="301" t="s">
        <v>47</v>
      </c>
      <c r="D144" s="293" t="s">
        <v>428</v>
      </c>
      <c r="E144" s="303">
        <v>30000</v>
      </c>
    </row>
    <row r="145" spans="1:5" ht="16.5" customHeight="1" thickBot="1" thickTop="1">
      <c r="A145" s="261" t="s">
        <v>162</v>
      </c>
      <c r="B145" s="262" t="s">
        <v>492</v>
      </c>
      <c r="C145" s="262"/>
      <c r="D145" s="281" t="s">
        <v>493</v>
      </c>
      <c r="E145" s="348">
        <f>SUM(E146:E154)</f>
        <v>295025</v>
      </c>
    </row>
    <row r="146" spans="1:5" ht="16.5" customHeight="1" thickTop="1">
      <c r="A146" s="276" t="s">
        <v>162</v>
      </c>
      <c r="B146" s="277" t="s">
        <v>494</v>
      </c>
      <c r="C146" s="297" t="s">
        <v>441</v>
      </c>
      <c r="D146" s="363" t="s">
        <v>442</v>
      </c>
      <c r="E146" s="280">
        <v>18650</v>
      </c>
    </row>
    <row r="147" spans="1:5" ht="16.5" customHeight="1">
      <c r="A147" s="271" t="s">
        <v>162</v>
      </c>
      <c r="B147" s="272" t="s">
        <v>494</v>
      </c>
      <c r="C147" s="273" t="s">
        <v>443</v>
      </c>
      <c r="D147" s="364" t="s">
        <v>219</v>
      </c>
      <c r="E147" s="275">
        <v>191065</v>
      </c>
    </row>
    <row r="148" spans="1:5" ht="16.5" customHeight="1">
      <c r="A148" s="271" t="s">
        <v>162</v>
      </c>
      <c r="B148" s="272" t="s">
        <v>494</v>
      </c>
      <c r="C148" s="273" t="s">
        <v>456</v>
      </c>
      <c r="D148" s="155" t="s">
        <v>220</v>
      </c>
      <c r="E148" s="275">
        <v>16010</v>
      </c>
    </row>
    <row r="149" spans="1:5" ht="16.5" customHeight="1">
      <c r="A149" s="271" t="s">
        <v>162</v>
      </c>
      <c r="B149" s="272" t="s">
        <v>494</v>
      </c>
      <c r="C149" s="273" t="s">
        <v>444</v>
      </c>
      <c r="D149" s="364" t="s">
        <v>221</v>
      </c>
      <c r="E149" s="275">
        <v>40000</v>
      </c>
    </row>
    <row r="150" spans="1:5" ht="16.5" customHeight="1">
      <c r="A150" s="271" t="s">
        <v>162</v>
      </c>
      <c r="B150" s="272" t="s">
        <v>494</v>
      </c>
      <c r="C150" s="273" t="s">
        <v>445</v>
      </c>
      <c r="D150" s="155" t="s">
        <v>222</v>
      </c>
      <c r="E150" s="275">
        <v>5450</v>
      </c>
    </row>
    <row r="151" spans="1:5" ht="16.5" customHeight="1">
      <c r="A151" s="276" t="s">
        <v>162</v>
      </c>
      <c r="B151" s="277" t="s">
        <v>494</v>
      </c>
      <c r="C151" s="297" t="s">
        <v>165</v>
      </c>
      <c r="D151" s="298" t="s">
        <v>224</v>
      </c>
      <c r="E151" s="280">
        <v>4270</v>
      </c>
    </row>
    <row r="152" spans="1:5" ht="16.5" customHeight="1">
      <c r="A152" s="271" t="s">
        <v>162</v>
      </c>
      <c r="B152" s="272" t="s">
        <v>494</v>
      </c>
      <c r="C152" s="273" t="s">
        <v>490</v>
      </c>
      <c r="D152" s="155" t="s">
        <v>491</v>
      </c>
      <c r="E152" s="275">
        <v>4300</v>
      </c>
    </row>
    <row r="153" spans="1:5" ht="16.5" customHeight="1">
      <c r="A153" s="271" t="s">
        <v>162</v>
      </c>
      <c r="B153" s="272" t="s">
        <v>494</v>
      </c>
      <c r="C153" s="273" t="s">
        <v>168</v>
      </c>
      <c r="D153" s="274" t="s">
        <v>225</v>
      </c>
      <c r="E153" s="275">
        <v>3220</v>
      </c>
    </row>
    <row r="154" spans="1:5" ht="16.5" customHeight="1" thickBot="1">
      <c r="A154" s="271" t="s">
        <v>162</v>
      </c>
      <c r="B154" s="272" t="s">
        <v>494</v>
      </c>
      <c r="C154" s="311" t="s">
        <v>447</v>
      </c>
      <c r="D154" s="386" t="s">
        <v>229</v>
      </c>
      <c r="E154" s="313">
        <v>12060</v>
      </c>
    </row>
    <row r="155" spans="1:5" ht="16.5" customHeight="1" thickBot="1" thickTop="1">
      <c r="A155" s="261" t="s">
        <v>162</v>
      </c>
      <c r="B155" s="262" t="s">
        <v>495</v>
      </c>
      <c r="C155" s="262"/>
      <c r="D155" s="281" t="s">
        <v>496</v>
      </c>
      <c r="E155" s="348">
        <f>SUM(E156)</f>
        <v>270000</v>
      </c>
    </row>
    <row r="156" spans="1:5" ht="51" customHeight="1" thickBot="1" thickTop="1">
      <c r="A156" s="282" t="s">
        <v>162</v>
      </c>
      <c r="B156" s="283" t="s">
        <v>495</v>
      </c>
      <c r="C156" s="284" t="s">
        <v>497</v>
      </c>
      <c r="D156" s="285" t="s">
        <v>498</v>
      </c>
      <c r="E156" s="265">
        <v>270000</v>
      </c>
    </row>
    <row r="157" spans="1:5" ht="16.5" customHeight="1" thickBot="1" thickTop="1">
      <c r="A157" s="261" t="s">
        <v>162</v>
      </c>
      <c r="B157" s="262" t="s">
        <v>499</v>
      </c>
      <c r="C157" s="262"/>
      <c r="D157" s="387" t="s">
        <v>500</v>
      </c>
      <c r="E157" s="348">
        <f>SUM(E158)</f>
        <v>310000</v>
      </c>
    </row>
    <row r="158" spans="1:5" ht="16.5" customHeight="1" thickBot="1" thickTop="1">
      <c r="A158" s="282" t="s">
        <v>162</v>
      </c>
      <c r="B158" s="283" t="s">
        <v>499</v>
      </c>
      <c r="C158" s="284" t="s">
        <v>168</v>
      </c>
      <c r="D158" s="305" t="s">
        <v>225</v>
      </c>
      <c r="E158" s="348">
        <v>310000</v>
      </c>
    </row>
    <row r="159" spans="1:5" ht="16.5" customHeight="1" thickBot="1" thickTop="1">
      <c r="A159" s="261" t="s">
        <v>162</v>
      </c>
      <c r="B159" s="262" t="s">
        <v>501</v>
      </c>
      <c r="C159" s="262"/>
      <c r="D159" s="281" t="s">
        <v>324</v>
      </c>
      <c r="E159" s="348">
        <f>SUM(E160:E161)</f>
        <v>30000</v>
      </c>
    </row>
    <row r="160" spans="1:5" ht="16.5" customHeight="1" thickTop="1">
      <c r="A160" s="266" t="s">
        <v>162</v>
      </c>
      <c r="B160" s="267" t="s">
        <v>501</v>
      </c>
      <c r="C160" s="268" t="s">
        <v>165</v>
      </c>
      <c r="D160" s="269" t="s">
        <v>224</v>
      </c>
      <c r="E160" s="270">
        <v>24000</v>
      </c>
    </row>
    <row r="161" spans="1:5" ht="16.5" customHeight="1" thickBot="1">
      <c r="A161" s="340" t="s">
        <v>162</v>
      </c>
      <c r="B161" s="272" t="s">
        <v>501</v>
      </c>
      <c r="C161" s="273" t="s">
        <v>168</v>
      </c>
      <c r="D161" s="274" t="s">
        <v>225</v>
      </c>
      <c r="E161" s="275">
        <v>6000</v>
      </c>
    </row>
    <row r="162" spans="1:5" ht="12" customHeight="1" thickBot="1" thickTop="1">
      <c r="A162" s="388"/>
      <c r="B162" s="388"/>
      <c r="C162" s="388"/>
      <c r="D162" s="388"/>
      <c r="E162" s="389"/>
    </row>
    <row r="163" spans="1:5" ht="16.5" customHeight="1" thickBot="1" thickTop="1">
      <c r="A163" s="295" t="s">
        <v>78</v>
      </c>
      <c r="B163" s="492" t="s">
        <v>502</v>
      </c>
      <c r="C163" s="493"/>
      <c r="D163" s="494"/>
      <c r="E163" s="296">
        <f>SUM(E164,E173,E167)</f>
        <v>126310</v>
      </c>
    </row>
    <row r="164" spans="1:5" ht="16.5" customHeight="1" thickBot="1" thickTop="1">
      <c r="A164" s="261" t="s">
        <v>78</v>
      </c>
      <c r="B164" s="262" t="s">
        <v>503</v>
      </c>
      <c r="C164" s="262"/>
      <c r="D164" s="264" t="s">
        <v>504</v>
      </c>
      <c r="E164" s="348">
        <f>SUM(E165:E166)</f>
        <v>15000</v>
      </c>
    </row>
    <row r="165" spans="1:5" ht="16.5" customHeight="1" thickTop="1">
      <c r="A165" s="340" t="s">
        <v>78</v>
      </c>
      <c r="B165" s="341" t="s">
        <v>503</v>
      </c>
      <c r="C165" s="278" t="s">
        <v>168</v>
      </c>
      <c r="D165" s="298" t="s">
        <v>225</v>
      </c>
      <c r="E165" s="342">
        <v>10000</v>
      </c>
    </row>
    <row r="166" spans="1:5" ht="16.5" customHeight="1" thickBot="1">
      <c r="A166" s="290" t="s">
        <v>78</v>
      </c>
      <c r="B166" s="291" t="s">
        <v>503</v>
      </c>
      <c r="C166" s="292" t="s">
        <v>57</v>
      </c>
      <c r="D166" s="293" t="s">
        <v>437</v>
      </c>
      <c r="E166" s="294">
        <v>5000</v>
      </c>
    </row>
    <row r="167" spans="1:5" ht="16.5" customHeight="1" thickBot="1" thickTop="1">
      <c r="A167" s="261" t="s">
        <v>78</v>
      </c>
      <c r="B167" s="262" t="s">
        <v>574</v>
      </c>
      <c r="C167" s="262"/>
      <c r="D167" s="264" t="s">
        <v>575</v>
      </c>
      <c r="E167" s="265">
        <f>SUM(E168:E172)</f>
        <v>10000</v>
      </c>
    </row>
    <row r="168" spans="1:5" ht="16.5" customHeight="1" thickTop="1">
      <c r="A168" s="266" t="s">
        <v>78</v>
      </c>
      <c r="B168" s="267" t="s">
        <v>574</v>
      </c>
      <c r="C168" s="268" t="s">
        <v>452</v>
      </c>
      <c r="D168" s="269" t="s">
        <v>453</v>
      </c>
      <c r="E168" s="270">
        <v>3600</v>
      </c>
    </row>
    <row r="169" spans="1:5" ht="16.5" customHeight="1">
      <c r="A169" s="276" t="s">
        <v>78</v>
      </c>
      <c r="B169" s="277" t="s">
        <v>574</v>
      </c>
      <c r="C169" s="297" t="s">
        <v>459</v>
      </c>
      <c r="D169" s="363" t="s">
        <v>223</v>
      </c>
      <c r="E169" s="280">
        <v>270</v>
      </c>
    </row>
    <row r="170" spans="1:5" ht="16.5" customHeight="1">
      <c r="A170" s="271" t="s">
        <v>78</v>
      </c>
      <c r="B170" s="272" t="s">
        <v>574</v>
      </c>
      <c r="C170" s="273" t="s">
        <v>165</v>
      </c>
      <c r="D170" s="298" t="s">
        <v>224</v>
      </c>
      <c r="E170" s="275">
        <v>500</v>
      </c>
    </row>
    <row r="171" spans="1:5" ht="16.5" customHeight="1">
      <c r="A171" s="271" t="s">
        <v>78</v>
      </c>
      <c r="B171" s="272" t="s">
        <v>574</v>
      </c>
      <c r="C171" s="273" t="s">
        <v>168</v>
      </c>
      <c r="D171" s="274" t="s">
        <v>225</v>
      </c>
      <c r="E171" s="275">
        <v>5400</v>
      </c>
    </row>
    <row r="172" spans="1:5" ht="16.5" customHeight="1" thickBot="1">
      <c r="A172" s="290" t="s">
        <v>78</v>
      </c>
      <c r="B172" s="291" t="s">
        <v>574</v>
      </c>
      <c r="C172" s="292" t="s">
        <v>446</v>
      </c>
      <c r="D172" s="375" t="s">
        <v>227</v>
      </c>
      <c r="E172" s="294">
        <v>230</v>
      </c>
    </row>
    <row r="173" spans="1:5" ht="16.5" customHeight="1" thickBot="1" thickTop="1">
      <c r="A173" s="261" t="s">
        <v>78</v>
      </c>
      <c r="B173" s="262" t="s">
        <v>505</v>
      </c>
      <c r="C173" s="262"/>
      <c r="D173" s="264" t="s">
        <v>506</v>
      </c>
      <c r="E173" s="348">
        <f>SUM(E174:E182)</f>
        <v>101310</v>
      </c>
    </row>
    <row r="174" spans="1:5" ht="42" customHeight="1" thickTop="1">
      <c r="A174" s="266" t="s">
        <v>78</v>
      </c>
      <c r="B174" s="267" t="s">
        <v>505</v>
      </c>
      <c r="C174" s="268" t="s">
        <v>497</v>
      </c>
      <c r="D174" s="479" t="s">
        <v>498</v>
      </c>
      <c r="E174" s="270">
        <v>5000</v>
      </c>
    </row>
    <row r="175" spans="1:5" ht="36.75" customHeight="1">
      <c r="A175" s="340" t="s">
        <v>78</v>
      </c>
      <c r="B175" s="341" t="s">
        <v>505</v>
      </c>
      <c r="C175" s="278" t="s">
        <v>507</v>
      </c>
      <c r="D175" s="480" t="s">
        <v>508</v>
      </c>
      <c r="E175" s="342">
        <v>36500</v>
      </c>
    </row>
    <row r="176" spans="1:5" ht="16.5" customHeight="1">
      <c r="A176" s="299" t="s">
        <v>78</v>
      </c>
      <c r="B176" s="300" t="s">
        <v>505</v>
      </c>
      <c r="C176" s="301" t="s">
        <v>452</v>
      </c>
      <c r="D176" s="298" t="s">
        <v>453</v>
      </c>
      <c r="E176" s="303">
        <v>10800</v>
      </c>
    </row>
    <row r="177" spans="1:5" ht="16.5" customHeight="1">
      <c r="A177" s="299" t="s">
        <v>78</v>
      </c>
      <c r="B177" s="300" t="s">
        <v>505</v>
      </c>
      <c r="C177" s="301" t="s">
        <v>459</v>
      </c>
      <c r="D177" s="155" t="s">
        <v>223</v>
      </c>
      <c r="E177" s="303">
        <v>19000</v>
      </c>
    </row>
    <row r="178" spans="1:5" ht="16.5" customHeight="1">
      <c r="A178" s="299" t="s">
        <v>78</v>
      </c>
      <c r="B178" s="300" t="s">
        <v>505</v>
      </c>
      <c r="C178" s="301" t="s">
        <v>165</v>
      </c>
      <c r="D178" s="298" t="s">
        <v>224</v>
      </c>
      <c r="E178" s="303">
        <v>15010</v>
      </c>
    </row>
    <row r="179" spans="1:5" ht="16.5" customHeight="1">
      <c r="A179" s="299" t="s">
        <v>78</v>
      </c>
      <c r="B179" s="300" t="s">
        <v>505</v>
      </c>
      <c r="C179" s="273" t="s">
        <v>490</v>
      </c>
      <c r="D179" s="155" t="s">
        <v>491</v>
      </c>
      <c r="E179" s="275">
        <v>4000</v>
      </c>
    </row>
    <row r="180" spans="1:5" ht="16.5" customHeight="1">
      <c r="A180" s="299" t="s">
        <v>78</v>
      </c>
      <c r="B180" s="300" t="s">
        <v>505</v>
      </c>
      <c r="C180" s="273" t="s">
        <v>167</v>
      </c>
      <c r="D180" s="155" t="s">
        <v>170</v>
      </c>
      <c r="E180" s="275">
        <v>1000</v>
      </c>
    </row>
    <row r="181" spans="1:5" ht="16.5" customHeight="1">
      <c r="A181" s="299" t="s">
        <v>78</v>
      </c>
      <c r="B181" s="300" t="s">
        <v>505</v>
      </c>
      <c r="C181" s="273" t="s">
        <v>168</v>
      </c>
      <c r="D181" s="274" t="s">
        <v>225</v>
      </c>
      <c r="E181" s="275">
        <v>9000</v>
      </c>
    </row>
    <row r="182" spans="1:7" ht="16.5" customHeight="1" thickBot="1">
      <c r="A182" s="290" t="s">
        <v>78</v>
      </c>
      <c r="B182" s="291" t="s">
        <v>505</v>
      </c>
      <c r="C182" s="292" t="s">
        <v>446</v>
      </c>
      <c r="D182" s="375" t="s">
        <v>227</v>
      </c>
      <c r="E182" s="294">
        <v>1000</v>
      </c>
      <c r="G182" s="390"/>
    </row>
    <row r="183" ht="18.75" customHeight="1" thickBot="1" thickTop="1">
      <c r="E183" s="355"/>
    </row>
    <row r="184" spans="1:5" ht="16.5" customHeight="1" thickBot="1" thickTop="1">
      <c r="A184" s="295" t="s">
        <v>408</v>
      </c>
      <c r="B184" s="492" t="s">
        <v>409</v>
      </c>
      <c r="C184" s="493"/>
      <c r="D184" s="494"/>
      <c r="E184" s="296">
        <f>SUM(E199,E187,E201,E203,E204,E215,E185)</f>
        <v>4310300</v>
      </c>
    </row>
    <row r="185" spans="1:5" ht="16.5" customHeight="1" thickBot="1" thickTop="1">
      <c r="A185" s="391" t="s">
        <v>408</v>
      </c>
      <c r="B185" s="392" t="s">
        <v>591</v>
      </c>
      <c r="C185" s="392"/>
      <c r="D185" s="376" t="s">
        <v>509</v>
      </c>
      <c r="E185" s="357">
        <f>SUM(E186)</f>
        <v>15000</v>
      </c>
    </row>
    <row r="186" spans="1:5" ht="16.5" customHeight="1" thickBot="1" thickTop="1">
      <c r="A186" s="266" t="s">
        <v>408</v>
      </c>
      <c r="B186" s="333">
        <v>85202</v>
      </c>
      <c r="C186" s="393" t="s">
        <v>510</v>
      </c>
      <c r="D186" s="350" t="s">
        <v>511</v>
      </c>
      <c r="E186" s="361">
        <v>15000</v>
      </c>
    </row>
    <row r="187" spans="1:5" ht="32.25" customHeight="1" thickBot="1" thickTop="1">
      <c r="A187" s="391" t="s">
        <v>408</v>
      </c>
      <c r="B187" s="392" t="s">
        <v>410</v>
      </c>
      <c r="C187" s="392"/>
      <c r="D187" s="376" t="s">
        <v>411</v>
      </c>
      <c r="E187" s="357">
        <f>SUM(E188:E197)</f>
        <v>2760000</v>
      </c>
    </row>
    <row r="188" spans="1:5" ht="16.5" customHeight="1" thickTop="1">
      <c r="A188" s="266" t="s">
        <v>408</v>
      </c>
      <c r="B188" s="333">
        <v>85212</v>
      </c>
      <c r="C188" s="393" t="s">
        <v>510</v>
      </c>
      <c r="D188" s="350" t="s">
        <v>511</v>
      </c>
      <c r="E188" s="270">
        <v>2677200</v>
      </c>
    </row>
    <row r="189" spans="1:5" ht="16.5" customHeight="1">
      <c r="A189" s="271" t="s">
        <v>408</v>
      </c>
      <c r="B189" s="323">
        <v>85212</v>
      </c>
      <c r="C189" s="394" t="s">
        <v>443</v>
      </c>
      <c r="D189" s="155" t="s">
        <v>219</v>
      </c>
      <c r="E189" s="275">
        <v>51000</v>
      </c>
    </row>
    <row r="190" spans="1:5" ht="16.5" customHeight="1">
      <c r="A190" s="276" t="s">
        <v>408</v>
      </c>
      <c r="B190" s="320">
        <v>85212</v>
      </c>
      <c r="C190" s="395" t="s">
        <v>456</v>
      </c>
      <c r="D190" s="363" t="s">
        <v>220</v>
      </c>
      <c r="E190" s="280">
        <v>2400</v>
      </c>
    </row>
    <row r="191" spans="1:5" ht="16.5" customHeight="1">
      <c r="A191" s="271" t="s">
        <v>408</v>
      </c>
      <c r="B191" s="323">
        <v>85212</v>
      </c>
      <c r="C191" s="394" t="s">
        <v>444</v>
      </c>
      <c r="D191" s="155" t="s">
        <v>221</v>
      </c>
      <c r="E191" s="275">
        <v>9200</v>
      </c>
    </row>
    <row r="192" spans="1:5" ht="16.5" customHeight="1">
      <c r="A192" s="271" t="s">
        <v>408</v>
      </c>
      <c r="B192" s="323">
        <v>85212</v>
      </c>
      <c r="C192" s="394" t="s">
        <v>445</v>
      </c>
      <c r="D192" s="155" t="s">
        <v>222</v>
      </c>
      <c r="E192" s="275">
        <v>1300</v>
      </c>
    </row>
    <row r="193" spans="1:5" ht="16.5" customHeight="1">
      <c r="A193" s="271" t="s">
        <v>408</v>
      </c>
      <c r="B193" s="323">
        <v>85212</v>
      </c>
      <c r="C193" s="394" t="s">
        <v>165</v>
      </c>
      <c r="D193" s="314" t="s">
        <v>224</v>
      </c>
      <c r="E193" s="275">
        <v>6500</v>
      </c>
    </row>
    <row r="194" spans="1:5" ht="16.5" customHeight="1">
      <c r="A194" s="271" t="s">
        <v>408</v>
      </c>
      <c r="B194" s="323">
        <v>85212</v>
      </c>
      <c r="C194" s="394" t="s">
        <v>168</v>
      </c>
      <c r="D194" s="396" t="s">
        <v>225</v>
      </c>
      <c r="E194" s="275">
        <v>10300</v>
      </c>
    </row>
    <row r="195" spans="1:5" ht="16.5" customHeight="1">
      <c r="A195" s="271" t="s">
        <v>408</v>
      </c>
      <c r="B195" s="323">
        <v>85212</v>
      </c>
      <c r="C195" s="397" t="s">
        <v>446</v>
      </c>
      <c r="D195" s="155" t="s">
        <v>227</v>
      </c>
      <c r="E195" s="275">
        <v>400</v>
      </c>
    </row>
    <row r="196" spans="1:5" ht="16.5" customHeight="1">
      <c r="A196" s="271" t="s">
        <v>408</v>
      </c>
      <c r="B196" s="323">
        <v>85212</v>
      </c>
      <c r="C196" s="397" t="s">
        <v>427</v>
      </c>
      <c r="D196" s="155" t="s">
        <v>228</v>
      </c>
      <c r="E196" s="275">
        <v>200</v>
      </c>
    </row>
    <row r="197" spans="1:5" ht="16.5" customHeight="1" thickBot="1">
      <c r="A197" s="271" t="s">
        <v>408</v>
      </c>
      <c r="B197" s="323">
        <v>85212</v>
      </c>
      <c r="C197" s="397" t="s">
        <v>447</v>
      </c>
      <c r="D197" s="373" t="s">
        <v>229</v>
      </c>
      <c r="E197" s="294">
        <v>1500</v>
      </c>
    </row>
    <row r="198" spans="1:5" ht="47.25" customHeight="1" thickBot="1" thickTop="1">
      <c r="A198" s="261" t="s">
        <v>408</v>
      </c>
      <c r="B198" s="262" t="s">
        <v>17</v>
      </c>
      <c r="C198" s="262"/>
      <c r="D198" s="264" t="s">
        <v>413</v>
      </c>
      <c r="E198" s="348">
        <f>SUM(E199)</f>
        <v>14000</v>
      </c>
    </row>
    <row r="199" spans="1:5" ht="16.5" customHeight="1" thickBot="1" thickTop="1">
      <c r="A199" s="340" t="s">
        <v>408</v>
      </c>
      <c r="B199" s="341" t="s">
        <v>17</v>
      </c>
      <c r="C199" s="278" t="s">
        <v>512</v>
      </c>
      <c r="D199" s="279" t="s">
        <v>513</v>
      </c>
      <c r="E199" s="342">
        <v>14000</v>
      </c>
    </row>
    <row r="200" spans="1:5" ht="34.5" customHeight="1" thickBot="1" thickTop="1">
      <c r="A200" s="261" t="s">
        <v>408</v>
      </c>
      <c r="B200" s="262" t="s">
        <v>19</v>
      </c>
      <c r="C200" s="262"/>
      <c r="D200" s="264" t="s">
        <v>414</v>
      </c>
      <c r="E200" s="348">
        <f>SUM(E201)</f>
        <v>648000</v>
      </c>
    </row>
    <row r="201" spans="1:5" ht="16.5" customHeight="1" thickBot="1" thickTop="1">
      <c r="A201" s="340" t="s">
        <v>408</v>
      </c>
      <c r="B201" s="341" t="s">
        <v>19</v>
      </c>
      <c r="C201" s="278" t="s">
        <v>510</v>
      </c>
      <c r="D201" s="398" t="s">
        <v>511</v>
      </c>
      <c r="E201" s="342">
        <v>648000</v>
      </c>
    </row>
    <row r="202" spans="1:5" ht="16.5" customHeight="1" thickBot="1" thickTop="1">
      <c r="A202" s="261" t="s">
        <v>408</v>
      </c>
      <c r="B202" s="262" t="s">
        <v>514</v>
      </c>
      <c r="C202" s="262"/>
      <c r="D202" s="376" t="s">
        <v>515</v>
      </c>
      <c r="E202" s="348">
        <f>SUM(E203)</f>
        <v>320000</v>
      </c>
    </row>
    <row r="203" spans="1:5" ht="16.5" customHeight="1" thickBot="1" thickTop="1">
      <c r="A203" s="282" t="s">
        <v>408</v>
      </c>
      <c r="B203" s="283" t="s">
        <v>514</v>
      </c>
      <c r="C203" s="284" t="s">
        <v>510</v>
      </c>
      <c r="D203" s="343" t="s">
        <v>511</v>
      </c>
      <c r="E203" s="265">
        <v>320000</v>
      </c>
    </row>
    <row r="204" spans="1:5" ht="16.5" customHeight="1" thickBot="1" thickTop="1">
      <c r="A204" s="261" t="s">
        <v>408</v>
      </c>
      <c r="B204" s="262" t="s">
        <v>417</v>
      </c>
      <c r="C204" s="262"/>
      <c r="D204" s="376" t="s">
        <v>418</v>
      </c>
      <c r="E204" s="348">
        <f>SUM(E205:E214)</f>
        <v>346300</v>
      </c>
    </row>
    <row r="205" spans="1:5" ht="16.5" customHeight="1" thickTop="1">
      <c r="A205" s="340" t="s">
        <v>408</v>
      </c>
      <c r="B205" s="341" t="s">
        <v>417</v>
      </c>
      <c r="C205" s="278" t="s">
        <v>443</v>
      </c>
      <c r="D205" s="364" t="s">
        <v>219</v>
      </c>
      <c r="E205" s="342">
        <v>259400</v>
      </c>
    </row>
    <row r="206" spans="1:5" ht="16.5" customHeight="1">
      <c r="A206" s="271" t="s">
        <v>408</v>
      </c>
      <c r="B206" s="272" t="s">
        <v>417</v>
      </c>
      <c r="C206" s="273" t="s">
        <v>456</v>
      </c>
      <c r="D206" s="155" t="s">
        <v>220</v>
      </c>
      <c r="E206" s="275">
        <v>17000</v>
      </c>
    </row>
    <row r="207" spans="1:5" ht="16.5" customHeight="1">
      <c r="A207" s="271" t="s">
        <v>408</v>
      </c>
      <c r="B207" s="272" t="s">
        <v>417</v>
      </c>
      <c r="C207" s="273" t="s">
        <v>444</v>
      </c>
      <c r="D207" s="364" t="s">
        <v>221</v>
      </c>
      <c r="E207" s="275">
        <v>42000</v>
      </c>
    </row>
    <row r="208" spans="1:5" ht="16.5" customHeight="1">
      <c r="A208" s="271" t="s">
        <v>408</v>
      </c>
      <c r="B208" s="272" t="s">
        <v>417</v>
      </c>
      <c r="C208" s="273" t="s">
        <v>445</v>
      </c>
      <c r="D208" s="155" t="s">
        <v>222</v>
      </c>
      <c r="E208" s="275">
        <v>5600</v>
      </c>
    </row>
    <row r="209" spans="1:5" ht="16.5" customHeight="1">
      <c r="A209" s="271" t="s">
        <v>408</v>
      </c>
      <c r="B209" s="272" t="s">
        <v>417</v>
      </c>
      <c r="C209" s="297" t="s">
        <v>459</v>
      </c>
      <c r="D209" s="363" t="s">
        <v>516</v>
      </c>
      <c r="E209" s="280">
        <v>1000</v>
      </c>
    </row>
    <row r="210" spans="1:5" ht="16.5" customHeight="1">
      <c r="A210" s="276" t="s">
        <v>408</v>
      </c>
      <c r="B210" s="277" t="s">
        <v>417</v>
      </c>
      <c r="C210" s="297" t="s">
        <v>165</v>
      </c>
      <c r="D210" s="298" t="s">
        <v>224</v>
      </c>
      <c r="E210" s="280">
        <v>5700</v>
      </c>
    </row>
    <row r="211" spans="1:5" ht="16.5" customHeight="1">
      <c r="A211" s="271" t="s">
        <v>408</v>
      </c>
      <c r="B211" s="272" t="s">
        <v>417</v>
      </c>
      <c r="C211" s="273" t="s">
        <v>168</v>
      </c>
      <c r="D211" s="274" t="s">
        <v>225</v>
      </c>
      <c r="E211" s="275">
        <v>8800</v>
      </c>
    </row>
    <row r="212" spans="1:5" ht="16.5" customHeight="1">
      <c r="A212" s="271" t="s">
        <v>408</v>
      </c>
      <c r="B212" s="272" t="s">
        <v>417</v>
      </c>
      <c r="C212" s="297" t="s">
        <v>446</v>
      </c>
      <c r="D212" s="363" t="s">
        <v>227</v>
      </c>
      <c r="E212" s="280">
        <v>400</v>
      </c>
    </row>
    <row r="213" spans="1:5" ht="16.5" customHeight="1">
      <c r="A213" s="271" t="s">
        <v>408</v>
      </c>
      <c r="B213" s="272" t="s">
        <v>417</v>
      </c>
      <c r="C213" s="273" t="s">
        <v>427</v>
      </c>
      <c r="D213" s="155" t="s">
        <v>228</v>
      </c>
      <c r="E213" s="275">
        <v>300</v>
      </c>
    </row>
    <row r="214" spans="1:5" ht="20.25" customHeight="1" thickBot="1">
      <c r="A214" s="290" t="s">
        <v>408</v>
      </c>
      <c r="B214" s="291" t="s">
        <v>417</v>
      </c>
      <c r="C214" s="292" t="s">
        <v>447</v>
      </c>
      <c r="D214" s="375" t="s">
        <v>229</v>
      </c>
      <c r="E214" s="294">
        <v>6100</v>
      </c>
    </row>
    <row r="215" spans="1:5" ht="16.5" customHeight="1" thickBot="1" thickTop="1">
      <c r="A215" s="261" t="s">
        <v>408</v>
      </c>
      <c r="B215" s="262" t="s">
        <v>419</v>
      </c>
      <c r="C215" s="262"/>
      <c r="D215" s="281" t="s">
        <v>324</v>
      </c>
      <c r="E215" s="348">
        <f>SUM(E216:E218)</f>
        <v>207000</v>
      </c>
    </row>
    <row r="216" spans="1:5" ht="16.5" customHeight="1" thickTop="1">
      <c r="A216" s="276" t="s">
        <v>408</v>
      </c>
      <c r="B216" s="277" t="s">
        <v>419</v>
      </c>
      <c r="C216" s="297" t="s">
        <v>510</v>
      </c>
      <c r="D216" s="398" t="s">
        <v>511</v>
      </c>
      <c r="E216" s="280">
        <v>200000</v>
      </c>
    </row>
    <row r="217" spans="1:5" ht="16.5" customHeight="1">
      <c r="A217" s="271" t="s">
        <v>408</v>
      </c>
      <c r="B217" s="272" t="s">
        <v>419</v>
      </c>
      <c r="C217" s="273" t="s">
        <v>165</v>
      </c>
      <c r="D217" s="274" t="s">
        <v>224</v>
      </c>
      <c r="E217" s="275">
        <v>4000</v>
      </c>
    </row>
    <row r="218" spans="1:5" ht="16.5" customHeight="1" thickBot="1">
      <c r="A218" s="290" t="s">
        <v>408</v>
      </c>
      <c r="B218" s="291" t="s">
        <v>419</v>
      </c>
      <c r="C218" s="292" t="s">
        <v>168</v>
      </c>
      <c r="D218" s="293" t="s">
        <v>225</v>
      </c>
      <c r="E218" s="294">
        <v>3000</v>
      </c>
    </row>
    <row r="219" ht="16.5" customHeight="1" thickBot="1" thickTop="1">
      <c r="E219" s="355"/>
    </row>
    <row r="220" spans="1:5" ht="16.5" customHeight="1" thickBot="1" thickTop="1">
      <c r="A220" s="295" t="s">
        <v>420</v>
      </c>
      <c r="B220" s="492" t="s">
        <v>421</v>
      </c>
      <c r="C220" s="493"/>
      <c r="D220" s="494"/>
      <c r="E220" s="296">
        <f>SUM(E221)</f>
        <v>48200</v>
      </c>
    </row>
    <row r="221" spans="1:5" ht="38.25" customHeight="1" thickBot="1" thickTop="1">
      <c r="A221" s="261" t="s">
        <v>420</v>
      </c>
      <c r="B221" s="262" t="s">
        <v>422</v>
      </c>
      <c r="C221" s="262"/>
      <c r="D221" s="264" t="s">
        <v>517</v>
      </c>
      <c r="E221" s="348">
        <f>SUM(E222:E223)</f>
        <v>48200</v>
      </c>
    </row>
    <row r="222" spans="1:5" ht="39.75" customHeight="1" thickTop="1">
      <c r="A222" s="266" t="s">
        <v>420</v>
      </c>
      <c r="B222" s="267" t="s">
        <v>422</v>
      </c>
      <c r="C222" s="268" t="s">
        <v>507</v>
      </c>
      <c r="D222" s="269" t="s">
        <v>518</v>
      </c>
      <c r="E222" s="270">
        <v>21000</v>
      </c>
    </row>
    <row r="223" spans="1:5" ht="16.5" customHeight="1" thickBot="1">
      <c r="A223" s="309" t="s">
        <v>420</v>
      </c>
      <c r="B223" s="310" t="s">
        <v>422</v>
      </c>
      <c r="C223" s="311" t="s">
        <v>168</v>
      </c>
      <c r="D223" s="312" t="s">
        <v>171</v>
      </c>
      <c r="E223" s="313">
        <v>27200</v>
      </c>
    </row>
    <row r="224" ht="15.75" customHeight="1" thickBot="1" thickTop="1">
      <c r="E224" s="355"/>
    </row>
    <row r="225" spans="1:5" ht="16.5" customHeight="1" thickBot="1" thickTop="1">
      <c r="A225" s="295" t="s">
        <v>94</v>
      </c>
      <c r="B225" s="492" t="s">
        <v>519</v>
      </c>
      <c r="C225" s="493"/>
      <c r="D225" s="494"/>
      <c r="E225" s="399">
        <f>SUM(E226,E228,E231,E234,E236)</f>
        <v>351200</v>
      </c>
    </row>
    <row r="226" spans="1:5" ht="16.5" customHeight="1" thickBot="1" thickTop="1">
      <c r="A226" s="261" t="s">
        <v>94</v>
      </c>
      <c r="B226" s="262" t="s">
        <v>520</v>
      </c>
      <c r="C226" s="262"/>
      <c r="D226" s="264" t="s">
        <v>521</v>
      </c>
      <c r="E226" s="348">
        <f>SUM(E227:E227)</f>
        <v>11000</v>
      </c>
    </row>
    <row r="227" spans="1:5" ht="16.5" customHeight="1" thickBot="1" thickTop="1">
      <c r="A227" s="340" t="s">
        <v>94</v>
      </c>
      <c r="B227" s="341" t="s">
        <v>520</v>
      </c>
      <c r="C227" s="278" t="s">
        <v>167</v>
      </c>
      <c r="D227" s="302" t="s">
        <v>170</v>
      </c>
      <c r="E227" s="342">
        <v>11000</v>
      </c>
    </row>
    <row r="228" spans="1:5" ht="16.5" customHeight="1" thickBot="1" thickTop="1">
      <c r="A228" s="261" t="s">
        <v>94</v>
      </c>
      <c r="B228" s="262" t="s">
        <v>522</v>
      </c>
      <c r="C228" s="262"/>
      <c r="D228" s="264" t="s">
        <v>523</v>
      </c>
      <c r="E228" s="348">
        <f>SUM(E229:E230)</f>
        <v>10500</v>
      </c>
    </row>
    <row r="229" spans="1:5" ht="16.5" customHeight="1" thickTop="1">
      <c r="A229" s="276" t="s">
        <v>94</v>
      </c>
      <c r="B229" s="277" t="s">
        <v>522</v>
      </c>
      <c r="C229" s="297" t="s">
        <v>165</v>
      </c>
      <c r="D229" s="298" t="s">
        <v>224</v>
      </c>
      <c r="E229" s="280">
        <v>500</v>
      </c>
    </row>
    <row r="230" spans="1:5" ht="16.5" customHeight="1" thickBot="1">
      <c r="A230" s="299" t="s">
        <v>94</v>
      </c>
      <c r="B230" s="300" t="s">
        <v>522</v>
      </c>
      <c r="C230" s="301" t="s">
        <v>168</v>
      </c>
      <c r="D230" s="302" t="s">
        <v>225</v>
      </c>
      <c r="E230" s="303">
        <v>10000</v>
      </c>
    </row>
    <row r="231" spans="1:5" ht="16.5" customHeight="1" thickBot="1" thickTop="1">
      <c r="A231" s="261" t="s">
        <v>94</v>
      </c>
      <c r="B231" s="262" t="s">
        <v>524</v>
      </c>
      <c r="C231" s="262"/>
      <c r="D231" s="264" t="s">
        <v>525</v>
      </c>
      <c r="E231" s="348">
        <f>SUM(E232:E233)</f>
        <v>315000</v>
      </c>
    </row>
    <row r="232" spans="1:5" ht="16.5" customHeight="1" thickTop="1">
      <c r="A232" s="266" t="s">
        <v>94</v>
      </c>
      <c r="B232" s="267" t="s">
        <v>524</v>
      </c>
      <c r="C232" s="268" t="s">
        <v>167</v>
      </c>
      <c r="D232" s="155" t="s">
        <v>170</v>
      </c>
      <c r="E232" s="270">
        <v>200000</v>
      </c>
    </row>
    <row r="233" spans="1:5" ht="16.5" customHeight="1" thickBot="1">
      <c r="A233" s="299" t="s">
        <v>94</v>
      </c>
      <c r="B233" s="300" t="s">
        <v>524</v>
      </c>
      <c r="C233" s="301" t="s">
        <v>168</v>
      </c>
      <c r="D233" s="302" t="s">
        <v>225</v>
      </c>
      <c r="E233" s="342">
        <v>115000</v>
      </c>
    </row>
    <row r="234" spans="1:5" ht="16.5" customHeight="1" thickBot="1" thickTop="1">
      <c r="A234" s="261" t="s">
        <v>94</v>
      </c>
      <c r="B234" s="262" t="s">
        <v>526</v>
      </c>
      <c r="C234" s="262"/>
      <c r="D234" s="353" t="s">
        <v>434</v>
      </c>
      <c r="E234" s="348">
        <f>SUM(E235)</f>
        <v>700</v>
      </c>
    </row>
    <row r="235" spans="1:5" ht="16.5" customHeight="1" thickBot="1" thickTop="1">
      <c r="A235" s="309" t="s">
        <v>94</v>
      </c>
      <c r="B235" s="310" t="s">
        <v>526</v>
      </c>
      <c r="C235" s="311" t="s">
        <v>168</v>
      </c>
      <c r="D235" s="305" t="s">
        <v>225</v>
      </c>
      <c r="E235" s="313">
        <v>700</v>
      </c>
    </row>
    <row r="236" spans="1:5" ht="16.5" customHeight="1" thickBot="1" thickTop="1">
      <c r="A236" s="261" t="s">
        <v>94</v>
      </c>
      <c r="B236" s="262" t="s">
        <v>527</v>
      </c>
      <c r="C236" s="262"/>
      <c r="D236" s="264" t="s">
        <v>528</v>
      </c>
      <c r="E236" s="348">
        <f>SUM(E237:E237)</f>
        <v>14000</v>
      </c>
    </row>
    <row r="237" spans="1:5" ht="16.5" customHeight="1" thickBot="1" thickTop="1">
      <c r="A237" s="282" t="s">
        <v>94</v>
      </c>
      <c r="B237" s="283" t="s">
        <v>527</v>
      </c>
      <c r="C237" s="284" t="s">
        <v>168</v>
      </c>
      <c r="D237" s="305" t="s">
        <v>225</v>
      </c>
      <c r="E237" s="265">
        <v>14000</v>
      </c>
    </row>
    <row r="238" ht="13.5" customHeight="1" thickBot="1" thickTop="1">
      <c r="E238" s="355"/>
    </row>
    <row r="239" spans="1:5" ht="33" customHeight="1" thickBot="1" thickTop="1">
      <c r="A239" s="295" t="s">
        <v>529</v>
      </c>
      <c r="B239" s="492" t="s">
        <v>530</v>
      </c>
      <c r="C239" s="493"/>
      <c r="D239" s="494"/>
      <c r="E239" s="296">
        <f>SUM(E240,E244,E246,E249)</f>
        <v>183500</v>
      </c>
    </row>
    <row r="240" spans="1:5" ht="16.5" customHeight="1" thickBot="1" thickTop="1">
      <c r="A240" s="261" t="s">
        <v>529</v>
      </c>
      <c r="B240" s="262" t="s">
        <v>531</v>
      </c>
      <c r="C240" s="262"/>
      <c r="D240" s="264" t="s">
        <v>532</v>
      </c>
      <c r="E240" s="348">
        <f>SUM(E241:E243)</f>
        <v>30100</v>
      </c>
    </row>
    <row r="241" spans="1:5" ht="16.5" customHeight="1" thickTop="1">
      <c r="A241" s="271" t="s">
        <v>529</v>
      </c>
      <c r="B241" s="272" t="s">
        <v>531</v>
      </c>
      <c r="C241" s="273" t="s">
        <v>459</v>
      </c>
      <c r="D241" s="362" t="s">
        <v>223</v>
      </c>
      <c r="E241" s="275">
        <v>16200</v>
      </c>
    </row>
    <row r="242" spans="1:5" ht="16.5" customHeight="1">
      <c r="A242" s="340" t="s">
        <v>529</v>
      </c>
      <c r="B242" s="341" t="s">
        <v>531</v>
      </c>
      <c r="C242" s="278" t="s">
        <v>165</v>
      </c>
      <c r="D242" s="279" t="s">
        <v>224</v>
      </c>
      <c r="E242" s="342">
        <v>3000</v>
      </c>
    </row>
    <row r="243" spans="1:5" ht="16.5" customHeight="1" thickBot="1">
      <c r="A243" s="290" t="s">
        <v>529</v>
      </c>
      <c r="B243" s="291" t="s">
        <v>531</v>
      </c>
      <c r="C243" s="292" t="s">
        <v>168</v>
      </c>
      <c r="D243" s="293" t="s">
        <v>225</v>
      </c>
      <c r="E243" s="294">
        <v>10900</v>
      </c>
    </row>
    <row r="244" spans="1:5" ht="16.5" customHeight="1" thickBot="1" thickTop="1">
      <c r="A244" s="261" t="s">
        <v>529</v>
      </c>
      <c r="B244" s="262" t="s">
        <v>533</v>
      </c>
      <c r="C244" s="262"/>
      <c r="D244" s="264" t="s">
        <v>534</v>
      </c>
      <c r="E244" s="348">
        <f>SUM(E245)</f>
        <v>130000</v>
      </c>
    </row>
    <row r="245" spans="1:5" ht="27.75" customHeight="1" thickBot="1" thickTop="1">
      <c r="A245" s="340" t="s">
        <v>529</v>
      </c>
      <c r="B245" s="341" t="s">
        <v>533</v>
      </c>
      <c r="C245" s="278" t="s">
        <v>535</v>
      </c>
      <c r="D245" s="400" t="s">
        <v>536</v>
      </c>
      <c r="E245" s="342">
        <v>130000</v>
      </c>
    </row>
    <row r="246" spans="1:5" ht="16.5" customHeight="1" thickBot="1" thickTop="1">
      <c r="A246" s="261" t="s">
        <v>529</v>
      </c>
      <c r="B246" s="262" t="s">
        <v>537</v>
      </c>
      <c r="C246" s="262"/>
      <c r="D246" s="264" t="s">
        <v>538</v>
      </c>
      <c r="E246" s="348">
        <f>SUM(E247:E248)</f>
        <v>13400</v>
      </c>
    </row>
    <row r="247" spans="1:5" ht="16.5" customHeight="1" thickTop="1">
      <c r="A247" s="266" t="s">
        <v>529</v>
      </c>
      <c r="B247" s="267" t="s">
        <v>537</v>
      </c>
      <c r="C247" s="268" t="s">
        <v>165</v>
      </c>
      <c r="D247" s="269" t="s">
        <v>224</v>
      </c>
      <c r="E247" s="270">
        <v>12000</v>
      </c>
    </row>
    <row r="248" spans="1:5" ht="16.5" customHeight="1" thickBot="1">
      <c r="A248" s="290" t="s">
        <v>529</v>
      </c>
      <c r="B248" s="291" t="s">
        <v>537</v>
      </c>
      <c r="C248" s="292" t="s">
        <v>168</v>
      </c>
      <c r="D248" s="293" t="s">
        <v>225</v>
      </c>
      <c r="E248" s="294">
        <v>1400</v>
      </c>
    </row>
    <row r="249" spans="1:5" ht="16.5" customHeight="1" thickBot="1" thickTop="1">
      <c r="A249" s="261" t="s">
        <v>529</v>
      </c>
      <c r="B249" s="262" t="s">
        <v>576</v>
      </c>
      <c r="C249" s="262"/>
      <c r="D249" s="264" t="s">
        <v>324</v>
      </c>
      <c r="E249" s="265">
        <f>SUM(E250)</f>
        <v>10000</v>
      </c>
    </row>
    <row r="250" spans="1:5" ht="16.5" customHeight="1" thickBot="1" thickTop="1">
      <c r="A250" s="309" t="s">
        <v>529</v>
      </c>
      <c r="B250" s="310" t="s">
        <v>576</v>
      </c>
      <c r="C250" s="297" t="s">
        <v>165</v>
      </c>
      <c r="D250" s="298" t="s">
        <v>224</v>
      </c>
      <c r="E250" s="313">
        <v>10000</v>
      </c>
    </row>
    <row r="251" spans="1:5" ht="16.5" customHeight="1" thickBot="1" thickTop="1">
      <c r="A251" s="401"/>
      <c r="B251" s="401"/>
      <c r="C251" s="401"/>
      <c r="D251" s="402"/>
      <c r="E251" s="403"/>
    </row>
    <row r="252" spans="1:5" ht="16.5" customHeight="1" thickBot="1" thickTop="1">
      <c r="A252" s="295" t="s">
        <v>73</v>
      </c>
      <c r="B252" s="492" t="s">
        <v>539</v>
      </c>
      <c r="C252" s="493"/>
      <c r="D252" s="494"/>
      <c r="E252" s="296">
        <f>SUM(E253)</f>
        <v>168500</v>
      </c>
    </row>
    <row r="253" spans="1:5" ht="16.5" customHeight="1" thickBot="1" thickTop="1">
      <c r="A253" s="261" t="s">
        <v>73</v>
      </c>
      <c r="B253" s="262" t="s">
        <v>74</v>
      </c>
      <c r="C253" s="262"/>
      <c r="D253" s="264" t="s">
        <v>528</v>
      </c>
      <c r="E253" s="348">
        <f>SUM(E254:E257)</f>
        <v>168500</v>
      </c>
    </row>
    <row r="254" spans="1:5" ht="38.25" customHeight="1" thickTop="1">
      <c r="A254" s="266" t="s">
        <v>73</v>
      </c>
      <c r="B254" s="267" t="s">
        <v>74</v>
      </c>
      <c r="C254" s="268" t="s">
        <v>507</v>
      </c>
      <c r="D254" s="269" t="s">
        <v>540</v>
      </c>
      <c r="E254" s="270">
        <v>115000</v>
      </c>
    </row>
    <row r="255" spans="1:5" ht="16.5" customHeight="1">
      <c r="A255" s="340" t="s">
        <v>73</v>
      </c>
      <c r="B255" s="341" t="s">
        <v>74</v>
      </c>
      <c r="C255" s="278" t="s">
        <v>165</v>
      </c>
      <c r="D255" s="298" t="s">
        <v>224</v>
      </c>
      <c r="E255" s="342">
        <v>1500</v>
      </c>
    </row>
    <row r="256" spans="1:5" ht="16.5" customHeight="1">
      <c r="A256" s="299" t="s">
        <v>73</v>
      </c>
      <c r="B256" s="300" t="s">
        <v>74</v>
      </c>
      <c r="C256" s="301" t="s">
        <v>167</v>
      </c>
      <c r="D256" s="155" t="s">
        <v>170</v>
      </c>
      <c r="E256" s="303">
        <v>2000</v>
      </c>
    </row>
    <row r="257" spans="1:5" ht="16.5" customHeight="1" thickBot="1">
      <c r="A257" s="290" t="s">
        <v>73</v>
      </c>
      <c r="B257" s="291" t="s">
        <v>74</v>
      </c>
      <c r="C257" s="292" t="s">
        <v>47</v>
      </c>
      <c r="D257" s="312" t="s">
        <v>428</v>
      </c>
      <c r="E257" s="294">
        <v>50000</v>
      </c>
    </row>
    <row r="258" ht="16.5" customHeight="1" thickBot="1" thickTop="1">
      <c r="E258" s="355"/>
    </row>
    <row r="259" spans="1:5" ht="16.5" customHeight="1" thickBot="1" thickTop="1">
      <c r="A259" s="475" t="s">
        <v>76</v>
      </c>
      <c r="B259" s="476"/>
      <c r="C259" s="476"/>
      <c r="D259" s="343"/>
      <c r="E259" s="288">
        <f>SUM(E4,E21,E29,E46,E51,E95,E101,E105,E120,E124,E130,E163,E184,E220,E225,E239,E252)</f>
        <v>18055528</v>
      </c>
    </row>
    <row r="260" spans="1:5" ht="16.5" customHeight="1" thickBot="1" thickTop="1">
      <c r="A260" s="251"/>
      <c r="B260" s="251"/>
      <c r="C260" s="251"/>
      <c r="E260" s="404"/>
    </row>
    <row r="261" spans="1:5" ht="38.25" customHeight="1" thickTop="1">
      <c r="A261" s="251"/>
      <c r="B261" s="251"/>
      <c r="C261" s="405">
        <v>963</v>
      </c>
      <c r="D261" s="350" t="s">
        <v>541</v>
      </c>
      <c r="E261" s="270">
        <v>876976</v>
      </c>
    </row>
    <row r="262" spans="1:5" ht="16.5" customHeight="1" thickBot="1">
      <c r="A262" s="406"/>
      <c r="C262" s="407">
        <v>992</v>
      </c>
      <c r="D262" s="408" t="s">
        <v>542</v>
      </c>
      <c r="E262" s="409">
        <v>601268</v>
      </c>
    </row>
    <row r="263" spans="3:5" ht="16.5" customHeight="1" thickBot="1" thickTop="1">
      <c r="C263" s="475" t="s">
        <v>134</v>
      </c>
      <c r="D263" s="476"/>
      <c r="E263" s="348">
        <f>SUM(E261:E262)</f>
        <v>1478244</v>
      </c>
    </row>
    <row r="264" ht="16.5" customHeight="1" thickTop="1"/>
  </sheetData>
  <mergeCells count="21">
    <mergeCell ref="C263:D263"/>
    <mergeCell ref="B225:D225"/>
    <mergeCell ref="B239:D239"/>
    <mergeCell ref="B252:D252"/>
    <mergeCell ref="A259:C259"/>
    <mergeCell ref="B130:D130"/>
    <mergeCell ref="B163:D163"/>
    <mergeCell ref="B184:D184"/>
    <mergeCell ref="B220:D220"/>
    <mergeCell ref="B101:D101"/>
    <mergeCell ref="B105:D105"/>
    <mergeCell ref="B120:D120"/>
    <mergeCell ref="B124:D124"/>
    <mergeCell ref="B29:D29"/>
    <mergeCell ref="B46:D46"/>
    <mergeCell ref="B51:D51"/>
    <mergeCell ref="B95:D95"/>
    <mergeCell ref="B1:E1"/>
    <mergeCell ref="A2:E2"/>
    <mergeCell ref="B4:D4"/>
    <mergeCell ref="B21:D21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0"/>
  <sheetViews>
    <sheetView zoomScale="75" zoomScaleNormal="75" workbookViewId="0" topLeftCell="A9">
      <selection activeCell="A5" sqref="A5:K5"/>
    </sheetView>
  </sheetViews>
  <sheetFormatPr defaultColWidth="9.140625" defaultRowHeight="12.75"/>
  <cols>
    <col min="1" max="1" width="1.57421875" style="0" customWidth="1"/>
    <col min="2" max="2" width="7.8515625" style="0" customWidth="1"/>
    <col min="3" max="3" width="11.28125" style="0" customWidth="1"/>
    <col min="4" max="4" width="49.8515625" style="0" customWidth="1"/>
    <col min="5" max="5" width="6.57421875" style="0" customWidth="1"/>
    <col min="6" max="6" width="10.140625" style="0" customWidth="1"/>
    <col min="7" max="7" width="10.28125" style="0" customWidth="1"/>
    <col min="8" max="8" width="13.421875" style="0" customWidth="1"/>
    <col min="9" max="9" width="10.421875" style="0" customWidth="1"/>
    <col min="10" max="10" width="11.421875" style="0" customWidth="1"/>
  </cols>
  <sheetData>
    <row r="1" spans="4:10" ht="12.75" customHeight="1">
      <c r="D1" s="1"/>
      <c r="E1" s="24"/>
      <c r="F1" s="457" t="s">
        <v>25</v>
      </c>
      <c r="G1" s="457"/>
      <c r="H1" s="457"/>
      <c r="I1" s="457"/>
      <c r="J1" s="457"/>
    </row>
    <row r="2" spans="4:10" ht="19.5" customHeight="1">
      <c r="D2" s="1"/>
      <c r="E2" s="636"/>
      <c r="F2" s="637" t="s">
        <v>26</v>
      </c>
      <c r="G2" s="637"/>
      <c r="H2" s="637"/>
      <c r="I2" s="637"/>
      <c r="J2" s="637"/>
    </row>
    <row r="3" spans="4:10" ht="22.5" customHeight="1">
      <c r="D3" s="1"/>
      <c r="E3" s="637" t="s">
        <v>583</v>
      </c>
      <c r="F3" s="637"/>
      <c r="G3" s="637"/>
      <c r="H3" s="637"/>
      <c r="I3" s="637"/>
      <c r="J3" s="637"/>
    </row>
    <row r="4" spans="1:11" ht="16.5" customHeight="1">
      <c r="A4" s="458" t="s">
        <v>0</v>
      </c>
      <c r="B4" s="458"/>
      <c r="C4" s="458"/>
      <c r="D4" s="458"/>
      <c r="E4" s="458"/>
      <c r="F4" s="458"/>
      <c r="G4" s="458"/>
      <c r="H4" s="458"/>
      <c r="I4" s="458"/>
      <c r="J4" s="458"/>
      <c r="K4" s="458"/>
    </row>
    <row r="5" spans="1:11" ht="15.75" customHeight="1">
      <c r="A5" s="458" t="s">
        <v>1</v>
      </c>
      <c r="B5" s="458"/>
      <c r="C5" s="458"/>
      <c r="D5" s="458"/>
      <c r="E5" s="458"/>
      <c r="F5" s="458"/>
      <c r="G5" s="458"/>
      <c r="H5" s="458"/>
      <c r="I5" s="458"/>
      <c r="J5" s="458"/>
      <c r="K5" s="458"/>
    </row>
    <row r="6" ht="12.75" customHeight="1" thickBot="1">
      <c r="J6" s="1" t="s">
        <v>2</v>
      </c>
    </row>
    <row r="7" spans="2:11" ht="18" customHeight="1">
      <c r="B7" s="459" t="s">
        <v>3</v>
      </c>
      <c r="C7" s="477" t="s">
        <v>4</v>
      </c>
      <c r="D7" s="477" t="s">
        <v>5</v>
      </c>
      <c r="E7" s="477" t="s">
        <v>6</v>
      </c>
      <c r="F7" s="468" t="s">
        <v>28</v>
      </c>
      <c r="G7" s="467" t="s">
        <v>7</v>
      </c>
      <c r="H7" s="461"/>
      <c r="I7" s="461"/>
      <c r="J7" s="461"/>
      <c r="K7" s="462"/>
    </row>
    <row r="8" spans="2:11" s="2" customFormat="1" ht="21.75" customHeight="1">
      <c r="B8" s="460"/>
      <c r="C8" s="478"/>
      <c r="D8" s="478"/>
      <c r="E8" s="478"/>
      <c r="F8" s="469"/>
      <c r="G8" s="26" t="s">
        <v>8</v>
      </c>
      <c r="H8" s="3" t="s">
        <v>9</v>
      </c>
      <c r="I8" s="3" t="s">
        <v>10</v>
      </c>
      <c r="J8" s="3" t="s">
        <v>11</v>
      </c>
      <c r="K8" s="27" t="s">
        <v>12</v>
      </c>
    </row>
    <row r="9" spans="2:11" ht="18" customHeight="1">
      <c r="B9" s="28">
        <v>750</v>
      </c>
      <c r="C9" s="4"/>
      <c r="D9" s="5" t="str">
        <f>'[1]1'!C18</f>
        <v>ADMINISTRACJA PUBLICZNA</v>
      </c>
      <c r="E9" s="6"/>
      <c r="F9" s="205">
        <f>SUM(F10:F10)</f>
        <v>56641</v>
      </c>
      <c r="G9" s="210">
        <f>SUM(G10:G10)</f>
        <v>56641</v>
      </c>
      <c r="H9" s="7">
        <f>H10</f>
        <v>44842</v>
      </c>
      <c r="I9" s="7">
        <f>I10</f>
        <v>8825</v>
      </c>
      <c r="J9" s="7">
        <f>J10</f>
        <v>0</v>
      </c>
      <c r="K9" s="29">
        <f>SUM(K10:K10)</f>
        <v>2974</v>
      </c>
    </row>
    <row r="10" spans="2:11" ht="18" customHeight="1">
      <c r="B10" s="26"/>
      <c r="C10" s="3">
        <v>75011</v>
      </c>
      <c r="D10" s="6" t="s">
        <v>13</v>
      </c>
      <c r="E10" s="6">
        <v>2010</v>
      </c>
      <c r="F10" s="206">
        <v>56641</v>
      </c>
      <c r="G10" s="211">
        <f>SUM(H10:K10)</f>
        <v>56641</v>
      </c>
      <c r="H10" s="8">
        <v>44842</v>
      </c>
      <c r="I10" s="8">
        <v>8825</v>
      </c>
      <c r="J10" s="8"/>
      <c r="K10" s="30">
        <v>2974</v>
      </c>
    </row>
    <row r="11" spans="2:11" ht="37.5" customHeight="1">
      <c r="B11" s="28">
        <v>751</v>
      </c>
      <c r="C11" s="4"/>
      <c r="D11" s="9" t="str">
        <f>'[1]1'!C19</f>
        <v>URZĘDY NACZELNYCH ORGANÓW WŁADZY PAŃSTWOWEJ, KONTROLI I OCHRONY PRAWA ORAZ SĄDOWNICTWA</v>
      </c>
      <c r="E11" s="6"/>
      <c r="F11" s="205">
        <f aca="true" t="shared" si="0" ref="F11:K11">F12</f>
        <v>1480</v>
      </c>
      <c r="G11" s="210">
        <f t="shared" si="0"/>
        <v>1480</v>
      </c>
      <c r="H11" s="7">
        <f t="shared" si="0"/>
        <v>1228</v>
      </c>
      <c r="I11" s="7">
        <f t="shared" si="0"/>
        <v>252</v>
      </c>
      <c r="J11" s="7">
        <f t="shared" si="0"/>
        <v>0</v>
      </c>
      <c r="K11" s="29">
        <f t="shared" si="0"/>
        <v>0</v>
      </c>
    </row>
    <row r="12" spans="2:11" ht="18" customHeight="1">
      <c r="B12" s="26"/>
      <c r="C12" s="3">
        <v>75101</v>
      </c>
      <c r="D12" s="6" t="s">
        <v>14</v>
      </c>
      <c r="E12" s="6">
        <v>2010</v>
      </c>
      <c r="F12" s="206">
        <v>1480</v>
      </c>
      <c r="G12" s="211">
        <f>SUM(H12:K12)</f>
        <v>1480</v>
      </c>
      <c r="H12" s="8">
        <v>1228</v>
      </c>
      <c r="I12" s="8">
        <v>252</v>
      </c>
      <c r="J12" s="8"/>
      <c r="K12" s="30"/>
    </row>
    <row r="13" spans="2:11" ht="18" customHeight="1">
      <c r="B13" s="28">
        <v>752</v>
      </c>
      <c r="C13" s="4"/>
      <c r="D13" s="5" t="str">
        <f>'[1]1'!C20</f>
        <v>OBRONA NARODOWA</v>
      </c>
      <c r="E13" s="6"/>
      <c r="F13" s="205">
        <f aca="true" t="shared" si="1" ref="F13:K13">F14</f>
        <v>500</v>
      </c>
      <c r="G13" s="210">
        <f t="shared" si="1"/>
        <v>500</v>
      </c>
      <c r="H13" s="7">
        <f t="shared" si="1"/>
        <v>0</v>
      </c>
      <c r="I13" s="7">
        <f t="shared" si="1"/>
        <v>0</v>
      </c>
      <c r="J13" s="7">
        <f t="shared" si="1"/>
        <v>0</v>
      </c>
      <c r="K13" s="29">
        <f t="shared" si="1"/>
        <v>500</v>
      </c>
    </row>
    <row r="14" spans="2:11" ht="18" customHeight="1">
      <c r="B14" s="26"/>
      <c r="C14" s="3">
        <v>75212</v>
      </c>
      <c r="D14" s="6" t="s">
        <v>240</v>
      </c>
      <c r="E14" s="6">
        <v>2010</v>
      </c>
      <c r="F14" s="206">
        <v>500</v>
      </c>
      <c r="G14" s="211">
        <f>SUM(H14:K14)</f>
        <v>500</v>
      </c>
      <c r="H14" s="8"/>
      <c r="I14" s="8"/>
      <c r="J14" s="8"/>
      <c r="K14" s="30">
        <v>500</v>
      </c>
    </row>
    <row r="15" spans="2:11" ht="31.5" customHeight="1">
      <c r="B15" s="28">
        <v>754</v>
      </c>
      <c r="C15" s="4"/>
      <c r="D15" s="9" t="str">
        <f>'[1]1'!C21</f>
        <v>BEZPIECZEŃSTWO PUBLICZNE I OCHRONA PRZECIWPOŻAROWA</v>
      </c>
      <c r="E15" s="6"/>
      <c r="F15" s="205">
        <f aca="true" t="shared" si="2" ref="F15:K15">SUM(F16:F17)</f>
        <v>9700</v>
      </c>
      <c r="G15" s="210">
        <f t="shared" si="2"/>
        <v>9700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29">
        <f t="shared" si="2"/>
        <v>9700</v>
      </c>
    </row>
    <row r="16" spans="2:11" ht="18" customHeight="1">
      <c r="B16" s="26"/>
      <c r="C16" s="3">
        <v>75414</v>
      </c>
      <c r="D16" s="6" t="s">
        <v>15</v>
      </c>
      <c r="E16" s="6">
        <v>2010</v>
      </c>
      <c r="F16" s="206">
        <v>700</v>
      </c>
      <c r="G16" s="211">
        <f>SUM(H16:K16)</f>
        <v>700</v>
      </c>
      <c r="H16" s="8"/>
      <c r="I16" s="8"/>
      <c r="J16" s="8"/>
      <c r="K16" s="30">
        <v>700</v>
      </c>
    </row>
    <row r="17" spans="2:11" ht="18" customHeight="1">
      <c r="B17" s="26"/>
      <c r="C17" s="3"/>
      <c r="D17" s="6"/>
      <c r="E17" s="6">
        <v>6310</v>
      </c>
      <c r="F17" s="206">
        <v>9000</v>
      </c>
      <c r="G17" s="211">
        <f>SUM(H17:K17)</f>
        <v>9000</v>
      </c>
      <c r="H17" s="8"/>
      <c r="I17" s="8"/>
      <c r="J17" s="8"/>
      <c r="K17" s="30">
        <v>9000</v>
      </c>
    </row>
    <row r="18" spans="2:17" ht="22.5" customHeight="1">
      <c r="B18" s="28">
        <v>852</v>
      </c>
      <c r="C18" s="4"/>
      <c r="D18" s="5" t="str">
        <f>'[1]1'!C27</f>
        <v>POMOC SPOŁECZNA</v>
      </c>
      <c r="E18" s="6"/>
      <c r="F18" s="205">
        <f aca="true" t="shared" si="3" ref="F18:K18">SUM(F19:F21)</f>
        <v>2844000</v>
      </c>
      <c r="G18" s="210">
        <f t="shared" si="3"/>
        <v>2844000</v>
      </c>
      <c r="H18" s="7">
        <f t="shared" si="3"/>
        <v>53400</v>
      </c>
      <c r="I18" s="7">
        <f t="shared" si="3"/>
        <v>24500</v>
      </c>
      <c r="J18" s="7">
        <f t="shared" si="3"/>
        <v>2747200</v>
      </c>
      <c r="K18" s="29">
        <f t="shared" si="3"/>
        <v>18900</v>
      </c>
      <c r="L18" s="10"/>
      <c r="M18" s="10"/>
      <c r="N18" s="10"/>
      <c r="O18" s="10"/>
      <c r="P18" s="10"/>
      <c r="Q18" s="11"/>
    </row>
    <row r="19" spans="2:17" s="12" customFormat="1" ht="27" customHeight="1">
      <c r="B19" s="31"/>
      <c r="C19" s="13">
        <v>85212</v>
      </c>
      <c r="D19" s="14" t="s">
        <v>16</v>
      </c>
      <c r="E19" s="15">
        <v>2010</v>
      </c>
      <c r="F19" s="207">
        <v>2760000</v>
      </c>
      <c r="G19" s="211">
        <f>SUM(H19:K19)</f>
        <v>2760000</v>
      </c>
      <c r="H19" s="16">
        <v>53400</v>
      </c>
      <c r="I19" s="16">
        <v>10500</v>
      </c>
      <c r="J19" s="16">
        <v>2677200</v>
      </c>
      <c r="K19" s="32">
        <v>18900</v>
      </c>
      <c r="L19" s="17"/>
      <c r="M19" s="17"/>
      <c r="N19" s="17"/>
      <c r="O19" s="17"/>
      <c r="P19" s="17"/>
      <c r="Q19" s="18"/>
    </row>
    <row r="20" spans="2:11" ht="18" customHeight="1">
      <c r="B20" s="26"/>
      <c r="C20" s="19" t="s">
        <v>17</v>
      </c>
      <c r="D20" s="20" t="s">
        <v>18</v>
      </c>
      <c r="E20" s="6">
        <v>2010</v>
      </c>
      <c r="F20" s="206">
        <v>14000</v>
      </c>
      <c r="G20" s="211">
        <f>SUM(H20:K20)</f>
        <v>14000</v>
      </c>
      <c r="H20" s="8"/>
      <c r="I20" s="8">
        <v>14000</v>
      </c>
      <c r="J20" s="8"/>
      <c r="K20" s="30"/>
    </row>
    <row r="21" spans="2:11" ht="28.5" customHeight="1" thickBot="1">
      <c r="B21" s="33"/>
      <c r="C21" s="34" t="s">
        <v>19</v>
      </c>
      <c r="D21" s="35" t="s">
        <v>20</v>
      </c>
      <c r="E21" s="36">
        <v>2010</v>
      </c>
      <c r="F21" s="208">
        <v>70000</v>
      </c>
      <c r="G21" s="212">
        <f>SUM(H21:K21)</f>
        <v>70000</v>
      </c>
      <c r="H21" s="37"/>
      <c r="I21" s="37"/>
      <c r="J21" s="37">
        <v>70000</v>
      </c>
      <c r="K21" s="38"/>
    </row>
    <row r="22" spans="2:12" ht="20.25" customHeight="1" thickBot="1">
      <c r="B22" s="463" t="s">
        <v>21</v>
      </c>
      <c r="C22" s="464"/>
      <c r="D22" s="464"/>
      <c r="E22" s="39"/>
      <c r="F22" s="209">
        <f aca="true" t="shared" si="4" ref="F22:K22">F9+F11+F13+F15+F18</f>
        <v>2912321</v>
      </c>
      <c r="G22" s="213">
        <f t="shared" si="4"/>
        <v>2912321</v>
      </c>
      <c r="H22" s="40">
        <f t="shared" si="4"/>
        <v>99470</v>
      </c>
      <c r="I22" s="40">
        <f t="shared" si="4"/>
        <v>33577</v>
      </c>
      <c r="J22" s="40">
        <f t="shared" si="4"/>
        <v>2747200</v>
      </c>
      <c r="K22" s="41">
        <f t="shared" si="4"/>
        <v>32074</v>
      </c>
      <c r="L22" s="21"/>
    </row>
    <row r="24" spans="3:8" ht="12.75" customHeight="1">
      <c r="C24" t="s">
        <v>22</v>
      </c>
      <c r="G24" s="465" t="s">
        <v>23</v>
      </c>
      <c r="H24" s="465"/>
    </row>
    <row r="25" spans="3:8" ht="12.75" customHeight="1">
      <c r="C25" t="s">
        <v>27</v>
      </c>
      <c r="E25" s="466">
        <v>22000</v>
      </c>
      <c r="F25" s="466"/>
      <c r="G25" t="s">
        <v>24</v>
      </c>
      <c r="H25" s="23">
        <f>E25/95*5</f>
        <v>1157.8947368421052</v>
      </c>
    </row>
    <row r="30" ht="12.75">
      <c r="G30" s="21"/>
    </row>
  </sheetData>
  <mergeCells count="14">
    <mergeCell ref="B22:D22"/>
    <mergeCell ref="G24:H24"/>
    <mergeCell ref="E25:F25"/>
    <mergeCell ref="F1:J1"/>
    <mergeCell ref="F2:J2"/>
    <mergeCell ref="E3:J3"/>
    <mergeCell ref="A4:K4"/>
    <mergeCell ref="A5:K5"/>
    <mergeCell ref="B7:B8"/>
    <mergeCell ref="C7:C8"/>
    <mergeCell ref="D7:D8"/>
    <mergeCell ref="E7:E8"/>
    <mergeCell ref="F7:F8"/>
    <mergeCell ref="G7:K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  <headerFooter alignWithMargins="0">
    <oddFooter>&amp;C&amp;"Arial,Pogrubiona kursywa"BUDŻET GMINY CHOJNÓW NA 2006 ROK&amp;"Arial,Normalny"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76"/>
  <sheetViews>
    <sheetView workbookViewId="0" topLeftCell="A1">
      <selection activeCell="B4" sqref="B4"/>
    </sheetView>
  </sheetViews>
  <sheetFormatPr defaultColWidth="9.140625" defaultRowHeight="12.75"/>
  <cols>
    <col min="1" max="1" width="5.8515625" style="0" customWidth="1"/>
    <col min="2" max="2" width="9.421875" style="0" customWidth="1"/>
    <col min="3" max="3" width="56.421875" style="0" customWidth="1"/>
    <col min="4" max="4" width="15.00390625" style="0" customWidth="1"/>
  </cols>
  <sheetData>
    <row r="1" spans="2:7" ht="12.75">
      <c r="B1" s="24"/>
      <c r="C1" s="457" t="s">
        <v>38</v>
      </c>
      <c r="D1" s="457"/>
      <c r="E1" s="44"/>
      <c r="F1" s="44"/>
      <c r="G1" s="44"/>
    </row>
    <row r="2" spans="2:7" ht="12.75">
      <c r="B2" s="25"/>
      <c r="C2" s="457" t="s">
        <v>26</v>
      </c>
      <c r="D2" s="457"/>
      <c r="E2" s="44"/>
      <c r="F2" s="44"/>
      <c r="G2" s="44"/>
    </row>
    <row r="3" spans="2:7" ht="12.75">
      <c r="B3" s="457" t="s">
        <v>584</v>
      </c>
      <c r="C3" s="457"/>
      <c r="D3" s="457"/>
      <c r="E3" s="44"/>
      <c r="F3" s="44"/>
      <c r="G3" s="44"/>
    </row>
    <row r="4" ht="12.75">
      <c r="C4" s="42"/>
    </row>
    <row r="5" ht="12.75">
      <c r="C5" s="42"/>
    </row>
    <row r="6" spans="1:4" ht="15.75">
      <c r="A6" s="458" t="s">
        <v>29</v>
      </c>
      <c r="B6" s="458"/>
      <c r="C6" s="458"/>
      <c r="D6" s="458"/>
    </row>
    <row r="7" spans="1:4" ht="42.75" customHeight="1">
      <c r="A7" s="500" t="s">
        <v>562</v>
      </c>
      <c r="B7" s="500"/>
      <c r="C7" s="500"/>
      <c r="D7" s="500"/>
    </row>
    <row r="8" ht="12.75">
      <c r="C8" s="42"/>
    </row>
    <row r="9" spans="3:4" ht="13.5" thickBot="1">
      <c r="C9" s="42"/>
      <c r="D9" s="1" t="s">
        <v>2</v>
      </c>
    </row>
    <row r="10" spans="1:4" ht="13.5" thickTop="1">
      <c r="A10" s="432" t="s">
        <v>3</v>
      </c>
      <c r="B10" s="433" t="s">
        <v>4</v>
      </c>
      <c r="C10" s="441" t="s">
        <v>30</v>
      </c>
      <c r="D10" s="442" t="s">
        <v>238</v>
      </c>
    </row>
    <row r="11" spans="1:4" ht="13.5" thickBot="1">
      <c r="A11" s="424">
        <v>1</v>
      </c>
      <c r="B11" s="434">
        <v>2</v>
      </c>
      <c r="C11" s="435">
        <v>3</v>
      </c>
      <c r="D11" s="436">
        <v>4</v>
      </c>
    </row>
    <row r="12" spans="1:4" ht="16.5" customHeight="1" thickBot="1" thickTop="1">
      <c r="A12" s="454" t="s">
        <v>567</v>
      </c>
      <c r="B12" s="455"/>
      <c r="C12" s="456"/>
      <c r="D12" s="438">
        <f>D13+D14</f>
        <v>111310</v>
      </c>
    </row>
    <row r="13" spans="1:4" ht="13.5" thickTop="1">
      <c r="A13" s="422"/>
      <c r="B13" s="423"/>
      <c r="C13" s="437" t="s">
        <v>569</v>
      </c>
      <c r="D13" s="429">
        <v>1310</v>
      </c>
    </row>
    <row r="14" spans="1:4" ht="19.5" customHeight="1">
      <c r="A14" s="443">
        <v>756</v>
      </c>
      <c r="B14" s="444">
        <v>75618</v>
      </c>
      <c r="C14" s="78" t="s">
        <v>568</v>
      </c>
      <c r="D14" s="445">
        <f>D15</f>
        <v>110000</v>
      </c>
    </row>
    <row r="15" spans="1:4" ht="12.75">
      <c r="A15" s="501"/>
      <c r="B15" s="502"/>
      <c r="C15" s="446" t="s">
        <v>31</v>
      </c>
      <c r="D15" s="503">
        <v>110000</v>
      </c>
    </row>
    <row r="16" spans="1:4" ht="24.75" customHeight="1" thickBot="1">
      <c r="A16" s="501"/>
      <c r="B16" s="502"/>
      <c r="C16" s="446" t="s">
        <v>32</v>
      </c>
      <c r="D16" s="503"/>
    </row>
    <row r="17" spans="1:4" ht="23.25" customHeight="1" thickBot="1" thickTop="1">
      <c r="A17" s="454" t="s">
        <v>566</v>
      </c>
      <c r="B17" s="455"/>
      <c r="C17" s="456"/>
      <c r="D17" s="439">
        <f>D18+D22</f>
        <v>111310</v>
      </c>
    </row>
    <row r="18" spans="1:4" ht="23.25" customHeight="1" thickTop="1">
      <c r="A18" s="432">
        <v>851</v>
      </c>
      <c r="B18" s="433">
        <v>85153</v>
      </c>
      <c r="C18" s="447" t="s">
        <v>564</v>
      </c>
      <c r="D18" s="440">
        <f>D20</f>
        <v>10000</v>
      </c>
    </row>
    <row r="19" spans="1:4" ht="29.25" customHeight="1">
      <c r="A19" s="422"/>
      <c r="B19" s="423"/>
      <c r="C19" s="448" t="s">
        <v>565</v>
      </c>
      <c r="D19" s="429"/>
    </row>
    <row r="20" spans="1:4" ht="29.25" customHeight="1">
      <c r="A20" s="422"/>
      <c r="B20" s="423"/>
      <c r="C20" s="449" t="s">
        <v>570</v>
      </c>
      <c r="D20" s="429">
        <v>10000</v>
      </c>
    </row>
    <row r="21" spans="1:4" ht="25.5" customHeight="1">
      <c r="A21" s="422"/>
      <c r="B21" s="423"/>
      <c r="C21" s="450" t="s">
        <v>572</v>
      </c>
      <c r="D21" s="429"/>
    </row>
    <row r="22" spans="1:4" ht="15.75" customHeight="1">
      <c r="A22" s="516">
        <v>851</v>
      </c>
      <c r="B22" s="504">
        <v>85154</v>
      </c>
      <c r="C22" s="302" t="s">
        <v>563</v>
      </c>
      <c r="D22" s="506">
        <f>D25+D29+D31</f>
        <v>101310</v>
      </c>
    </row>
    <row r="23" spans="1:4" ht="12.75">
      <c r="A23" s="517"/>
      <c r="B23" s="505"/>
      <c r="C23" s="451" t="s">
        <v>31</v>
      </c>
      <c r="D23" s="507"/>
    </row>
    <row r="24" spans="1:4" ht="33" customHeight="1">
      <c r="A24" s="508"/>
      <c r="B24" s="509"/>
      <c r="C24" s="452" t="s">
        <v>33</v>
      </c>
      <c r="D24" s="425"/>
    </row>
    <row r="25" spans="1:4" ht="30.75" customHeight="1">
      <c r="A25" s="501"/>
      <c r="B25" s="510"/>
      <c r="C25" s="449" t="s">
        <v>570</v>
      </c>
      <c r="D25" s="503">
        <v>59810</v>
      </c>
    </row>
    <row r="26" spans="1:4" ht="22.5" customHeight="1">
      <c r="A26" s="501"/>
      <c r="B26" s="510"/>
      <c r="C26" s="449" t="s">
        <v>34</v>
      </c>
      <c r="D26" s="503"/>
    </row>
    <row r="27" spans="1:4" ht="21" customHeight="1">
      <c r="A27" s="501"/>
      <c r="B27" s="510"/>
      <c r="C27" s="449" t="s">
        <v>35</v>
      </c>
      <c r="D27" s="503"/>
    </row>
    <row r="28" spans="1:4" ht="29.25" customHeight="1">
      <c r="A28" s="501"/>
      <c r="B28" s="510"/>
      <c r="C28" s="449" t="s">
        <v>239</v>
      </c>
      <c r="D28" s="503"/>
    </row>
    <row r="29" spans="1:4" ht="27.75" customHeight="1">
      <c r="A29" s="501"/>
      <c r="B29" s="502"/>
      <c r="C29" s="126" t="s">
        <v>36</v>
      </c>
      <c r="D29" s="513">
        <v>35000</v>
      </c>
    </row>
    <row r="30" spans="1:4" ht="41.25" customHeight="1">
      <c r="A30" s="501"/>
      <c r="B30" s="502"/>
      <c r="C30" s="451" t="s">
        <v>577</v>
      </c>
      <c r="D30" s="515"/>
    </row>
    <row r="31" spans="1:4" ht="29.25" customHeight="1">
      <c r="A31" s="501"/>
      <c r="B31" s="502"/>
      <c r="C31" s="126" t="s">
        <v>37</v>
      </c>
      <c r="D31" s="513">
        <v>6500</v>
      </c>
    </row>
    <row r="32" spans="1:4" ht="26.25" customHeight="1" thickBot="1">
      <c r="A32" s="511"/>
      <c r="B32" s="512"/>
      <c r="C32" s="453" t="s">
        <v>571</v>
      </c>
      <c r="D32" s="514"/>
    </row>
    <row r="33" spans="3:4" ht="13.5" thickTop="1">
      <c r="C33" s="42"/>
      <c r="D33" s="2"/>
    </row>
    <row r="34" spans="3:4" ht="12.75">
      <c r="C34" s="42"/>
      <c r="D34" s="2"/>
    </row>
    <row r="35" spans="3:4" ht="12.75">
      <c r="C35" s="42"/>
      <c r="D35" s="2"/>
    </row>
    <row r="36" ht="12.75">
      <c r="D36" s="2"/>
    </row>
    <row r="37" ht="12.75">
      <c r="D37" s="2"/>
    </row>
    <row r="38" ht="12.75">
      <c r="D38" s="2"/>
    </row>
    <row r="39" ht="12.75">
      <c r="D39" s="2"/>
    </row>
    <row r="40" ht="12.75">
      <c r="D40" s="2"/>
    </row>
    <row r="41" ht="12.75">
      <c r="D41" s="2"/>
    </row>
    <row r="42" ht="12.75">
      <c r="D42" s="2"/>
    </row>
    <row r="43" ht="12.75">
      <c r="D43" s="2"/>
    </row>
    <row r="44" ht="12.75">
      <c r="D44" s="2"/>
    </row>
    <row r="45" ht="12.75">
      <c r="D45" s="2"/>
    </row>
    <row r="46" ht="12.75">
      <c r="D46" s="2"/>
    </row>
    <row r="47" ht="12.75">
      <c r="D47" s="2"/>
    </row>
    <row r="48" ht="12.75">
      <c r="D48" s="2"/>
    </row>
    <row r="49" ht="12.75">
      <c r="D49" s="2"/>
    </row>
    <row r="50" ht="12.75">
      <c r="D50" s="2"/>
    </row>
    <row r="51" ht="12.75">
      <c r="D51" s="2"/>
    </row>
    <row r="52" ht="12.75">
      <c r="D52" s="2"/>
    </row>
    <row r="53" ht="12.75">
      <c r="D53" s="2"/>
    </row>
    <row r="54" ht="12.75">
      <c r="D54" s="2"/>
    </row>
    <row r="55" ht="12.75">
      <c r="D55" s="2"/>
    </row>
    <row r="56" ht="12.75">
      <c r="D56" s="2"/>
    </row>
    <row r="57" ht="12.75">
      <c r="D57" s="2"/>
    </row>
    <row r="58" ht="12.75">
      <c r="D58" s="2"/>
    </row>
    <row r="59" ht="12.75">
      <c r="D59" s="2"/>
    </row>
    <row r="60" ht="12.75">
      <c r="D60" s="2"/>
    </row>
    <row r="61" ht="12.75">
      <c r="D61" s="2"/>
    </row>
    <row r="62" ht="12.75">
      <c r="D62" s="2"/>
    </row>
    <row r="63" ht="12.75">
      <c r="D63" s="2"/>
    </row>
    <row r="64" ht="12.75">
      <c r="D64" s="2"/>
    </row>
    <row r="65" ht="12.75">
      <c r="D65" s="2"/>
    </row>
    <row r="66" ht="12.75">
      <c r="D66" s="2"/>
    </row>
    <row r="67" ht="12.75">
      <c r="D67" s="2"/>
    </row>
    <row r="68" ht="12.75">
      <c r="D68" s="2"/>
    </row>
    <row r="69" ht="12.75">
      <c r="D69" s="2"/>
    </row>
    <row r="70" ht="12.75">
      <c r="D70" s="2"/>
    </row>
    <row r="71" ht="12.75">
      <c r="D71" s="2"/>
    </row>
    <row r="72" ht="12.75">
      <c r="D72" s="2"/>
    </row>
    <row r="73" ht="12.75">
      <c r="D73" s="2"/>
    </row>
    <row r="74" ht="12.75">
      <c r="D74" s="2"/>
    </row>
    <row r="75" ht="12.75">
      <c r="D75" s="2"/>
    </row>
    <row r="76" ht="12.75">
      <c r="D76" s="2"/>
    </row>
    <row r="77" ht="12.75">
      <c r="D77" s="2"/>
    </row>
    <row r="78" ht="12.75">
      <c r="D78" s="2"/>
    </row>
    <row r="79" ht="12.75">
      <c r="D79" s="2"/>
    </row>
    <row r="80" ht="12.75">
      <c r="D80" s="2"/>
    </row>
    <row r="81" ht="12.75">
      <c r="D81" s="2"/>
    </row>
    <row r="82" ht="12.75">
      <c r="D82" s="2"/>
    </row>
    <row r="83" ht="12.75">
      <c r="D83" s="2"/>
    </row>
    <row r="84" ht="12.75">
      <c r="D84" s="2"/>
    </row>
    <row r="85" ht="12.75">
      <c r="D85" s="2"/>
    </row>
    <row r="86" ht="12.75">
      <c r="D86" s="2"/>
    </row>
    <row r="87" ht="12.75">
      <c r="D87" s="2"/>
    </row>
    <row r="88" ht="12.75">
      <c r="D88" s="2"/>
    </row>
    <row r="89" ht="12.75">
      <c r="D89" s="2"/>
    </row>
    <row r="90" ht="12.75">
      <c r="D90" s="2"/>
    </row>
    <row r="91" ht="12.75">
      <c r="D91" s="2"/>
    </row>
    <row r="92" ht="12.75">
      <c r="D92" s="2"/>
    </row>
    <row r="93" ht="12.75">
      <c r="D93" s="2"/>
    </row>
    <row r="94" ht="12.75">
      <c r="D94" s="2"/>
    </row>
    <row r="95" ht="12.75">
      <c r="D95" s="2"/>
    </row>
    <row r="96" ht="12.75">
      <c r="D96" s="2"/>
    </row>
    <row r="97" ht="12.75">
      <c r="D97" s="2"/>
    </row>
    <row r="98" ht="12.75">
      <c r="D98" s="2"/>
    </row>
    <row r="99" ht="12.75">
      <c r="D99" s="2"/>
    </row>
    <row r="100" ht="12.75">
      <c r="D100" s="2"/>
    </row>
    <row r="101" ht="12.75">
      <c r="D101" s="2"/>
    </row>
    <row r="102" ht="12.75">
      <c r="D102" s="2"/>
    </row>
    <row r="103" ht="12.75">
      <c r="D103" s="2"/>
    </row>
    <row r="104" ht="12.75">
      <c r="D104" s="2"/>
    </row>
    <row r="105" ht="12.75">
      <c r="D105" s="2"/>
    </row>
    <row r="106" ht="12.75">
      <c r="D106" s="2"/>
    </row>
    <row r="107" ht="12.75">
      <c r="D107" s="2"/>
    </row>
    <row r="108" ht="12.75">
      <c r="D108" s="2"/>
    </row>
    <row r="109" ht="12.75">
      <c r="D109" s="2"/>
    </row>
    <row r="110" ht="12.75">
      <c r="D110" s="2"/>
    </row>
    <row r="111" ht="12.75">
      <c r="D111" s="2"/>
    </row>
    <row r="112" ht="12.75">
      <c r="D112" s="2"/>
    </row>
    <row r="113" ht="12.75">
      <c r="D113" s="2"/>
    </row>
    <row r="114" ht="12.75">
      <c r="D114" s="2"/>
    </row>
    <row r="115" ht="12.75">
      <c r="D115" s="2"/>
    </row>
    <row r="116" ht="12.75">
      <c r="D116" s="2"/>
    </row>
    <row r="117" ht="12.75">
      <c r="D117" s="2"/>
    </row>
    <row r="118" ht="12.75">
      <c r="D118" s="2"/>
    </row>
    <row r="119" ht="12.75">
      <c r="D119" s="2"/>
    </row>
    <row r="120" ht="12.75">
      <c r="D120" s="2"/>
    </row>
    <row r="121" ht="12.75">
      <c r="D121" s="2"/>
    </row>
    <row r="122" ht="12.75">
      <c r="D122" s="2"/>
    </row>
    <row r="123" ht="12.75">
      <c r="D123" s="2"/>
    </row>
    <row r="124" ht="12.75">
      <c r="D124" s="2"/>
    </row>
    <row r="125" ht="12.75">
      <c r="D125" s="2"/>
    </row>
    <row r="126" ht="12.75">
      <c r="D126" s="2"/>
    </row>
    <row r="127" ht="12.75">
      <c r="D127" s="2"/>
    </row>
    <row r="128" ht="12.75">
      <c r="D128" s="2"/>
    </row>
    <row r="129" ht="12.75">
      <c r="D129" s="2"/>
    </row>
    <row r="130" ht="12.75">
      <c r="D130" s="2"/>
    </row>
    <row r="131" ht="12.75">
      <c r="D131" s="2"/>
    </row>
    <row r="132" ht="12.75">
      <c r="D132" s="2"/>
    </row>
    <row r="133" ht="12.75">
      <c r="D133" s="2"/>
    </row>
    <row r="134" ht="12.75">
      <c r="D134" s="2"/>
    </row>
    <row r="135" ht="12.75">
      <c r="D135" s="2"/>
    </row>
    <row r="136" ht="12.75">
      <c r="D136" s="2"/>
    </row>
    <row r="137" ht="12.75">
      <c r="D137" s="2"/>
    </row>
    <row r="138" ht="12.75">
      <c r="D138" s="2"/>
    </row>
    <row r="139" ht="12.75">
      <c r="D139" s="2"/>
    </row>
    <row r="140" ht="12.75">
      <c r="D140" s="2"/>
    </row>
    <row r="141" ht="12.75">
      <c r="D141" s="2"/>
    </row>
    <row r="142" ht="12.75">
      <c r="D142" s="2"/>
    </row>
    <row r="143" ht="12.75">
      <c r="D143" s="2"/>
    </row>
    <row r="144" ht="12.75">
      <c r="D144" s="2"/>
    </row>
    <row r="145" ht="12.75">
      <c r="D145" s="2"/>
    </row>
    <row r="146" ht="12.75">
      <c r="D146" s="2"/>
    </row>
    <row r="147" ht="12.75">
      <c r="D147" s="2"/>
    </row>
    <row r="148" ht="12.75">
      <c r="D148" s="2"/>
    </row>
    <row r="149" ht="12.75">
      <c r="D149" s="2"/>
    </row>
    <row r="150" ht="12.75">
      <c r="D150" s="2"/>
    </row>
    <row r="151" ht="12.75">
      <c r="D151" s="2"/>
    </row>
    <row r="152" ht="12.75">
      <c r="D152" s="2"/>
    </row>
    <row r="153" ht="12.75">
      <c r="D153" s="2"/>
    </row>
    <row r="154" ht="12.75">
      <c r="D154" s="2"/>
    </row>
    <row r="155" ht="12.75">
      <c r="D155" s="2"/>
    </row>
    <row r="156" ht="12.75">
      <c r="D156" s="2"/>
    </row>
    <row r="157" ht="12.75">
      <c r="D157" s="2"/>
    </row>
    <row r="158" ht="12.75">
      <c r="D158" s="2"/>
    </row>
    <row r="159" ht="12.75">
      <c r="D159" s="2"/>
    </row>
    <row r="160" ht="12.75">
      <c r="D160" s="2"/>
    </row>
    <row r="161" ht="12.75">
      <c r="D161" s="2"/>
    </row>
    <row r="162" ht="12.75">
      <c r="D162" s="2"/>
    </row>
    <row r="163" ht="12.75">
      <c r="D163" s="2"/>
    </row>
    <row r="164" ht="12.75">
      <c r="D164" s="2"/>
    </row>
    <row r="165" ht="12.75">
      <c r="D165" s="2"/>
    </row>
    <row r="166" ht="12.75">
      <c r="D166" s="2"/>
    </row>
    <row r="167" ht="12.75">
      <c r="D167" s="2"/>
    </row>
    <row r="168" ht="12.75">
      <c r="D168" s="2"/>
    </row>
    <row r="169" ht="12.75">
      <c r="D169" s="2"/>
    </row>
    <row r="170" ht="12.75">
      <c r="D170" s="2"/>
    </row>
    <row r="171" ht="12.75">
      <c r="D171" s="2"/>
    </row>
    <row r="172" ht="12.75">
      <c r="D172" s="2"/>
    </row>
    <row r="173" ht="12.75">
      <c r="D173" s="2"/>
    </row>
    <row r="174" ht="12.75">
      <c r="D174" s="2"/>
    </row>
    <row r="175" ht="12.75">
      <c r="D175" s="2"/>
    </row>
    <row r="176" ht="12.75">
      <c r="D176" s="2"/>
    </row>
  </sheetData>
  <mergeCells count="22">
    <mergeCell ref="C1:D1"/>
    <mergeCell ref="C2:D2"/>
    <mergeCell ref="B3:D3"/>
    <mergeCell ref="A31:A32"/>
    <mergeCell ref="B31:B32"/>
    <mergeCell ref="D31:D32"/>
    <mergeCell ref="A29:A30"/>
    <mergeCell ref="B29:B30"/>
    <mergeCell ref="D29:D30"/>
    <mergeCell ref="A22:A23"/>
    <mergeCell ref="B22:B23"/>
    <mergeCell ref="D22:D23"/>
    <mergeCell ref="A24:A28"/>
    <mergeCell ref="B24:B28"/>
    <mergeCell ref="D25:D28"/>
    <mergeCell ref="A17:C17"/>
    <mergeCell ref="A6:D6"/>
    <mergeCell ref="A7:D7"/>
    <mergeCell ref="A15:A16"/>
    <mergeCell ref="B15:B16"/>
    <mergeCell ref="D15:D16"/>
    <mergeCell ref="A12:C1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&amp;CBUDŻET GMINY CHOJNÓW NA ROK 2006 - PLAN DOCHODÓW I WYDATKÓW GKRPA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L43"/>
  <sheetViews>
    <sheetView zoomScale="75" zoomScaleNormal="75" workbookViewId="0" topLeftCell="A1">
      <selection activeCell="F3" sqref="F3"/>
    </sheetView>
  </sheetViews>
  <sheetFormatPr defaultColWidth="9.140625" defaultRowHeight="12.75"/>
  <cols>
    <col min="1" max="1" width="3.7109375" style="0" customWidth="1"/>
    <col min="2" max="2" width="5.8515625" style="0" customWidth="1"/>
    <col min="3" max="3" width="4.28125" style="0" customWidth="1"/>
    <col min="4" max="4" width="66.7109375" style="0" customWidth="1"/>
    <col min="5" max="5" width="10.00390625" style="0" customWidth="1"/>
    <col min="6" max="6" width="9.7109375" style="0" customWidth="1"/>
    <col min="7" max="7" width="9.00390625" style="0" customWidth="1"/>
    <col min="8" max="8" width="10.140625" style="0" customWidth="1"/>
    <col min="9" max="9" width="9.57421875" style="0" customWidth="1"/>
    <col min="10" max="10" width="12.7109375" style="0" customWidth="1"/>
  </cols>
  <sheetData>
    <row r="2" spans="1:11" ht="25.5" customHeight="1">
      <c r="A2" s="46"/>
      <c r="F2" s="518" t="s">
        <v>585</v>
      </c>
      <c r="G2" s="518"/>
      <c r="H2" s="518"/>
      <c r="I2" s="518"/>
      <c r="J2" s="518"/>
      <c r="K2" s="50"/>
    </row>
    <row r="3" ht="12.75">
      <c r="A3" s="46"/>
    </row>
    <row r="4" spans="1:11" ht="24.75" customHeight="1">
      <c r="A4" s="521" t="s">
        <v>81</v>
      </c>
      <c r="B4" s="521"/>
      <c r="C4" s="521"/>
      <c r="D4" s="521"/>
      <c r="E4" s="521"/>
      <c r="F4" s="521"/>
      <c r="G4" s="521"/>
      <c r="H4" s="521"/>
      <c r="I4" s="521"/>
      <c r="J4" s="521"/>
      <c r="K4" s="49"/>
    </row>
    <row r="5" spans="1:10" ht="24.75" customHeight="1" thickBo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2" ht="48" customHeight="1" thickBot="1" thickTop="1">
      <c r="A6" s="63" t="s">
        <v>3</v>
      </c>
      <c r="B6" s="56" t="s">
        <v>4</v>
      </c>
      <c r="C6" s="57" t="s">
        <v>6</v>
      </c>
      <c r="D6" s="58" t="s">
        <v>39</v>
      </c>
      <c r="E6" s="69" t="s">
        <v>40</v>
      </c>
      <c r="F6" s="69" t="s">
        <v>41</v>
      </c>
      <c r="G6" s="69" t="s">
        <v>42</v>
      </c>
      <c r="H6" s="69" t="s">
        <v>82</v>
      </c>
      <c r="I6" s="69" t="s">
        <v>43</v>
      </c>
      <c r="J6" s="70" t="s">
        <v>44</v>
      </c>
      <c r="K6" s="47"/>
      <c r="L6" s="48"/>
    </row>
    <row r="7" spans="1:10" ht="19.5" customHeight="1" thickTop="1">
      <c r="A7" s="71" t="s">
        <v>45</v>
      </c>
      <c r="B7" s="72" t="s">
        <v>46</v>
      </c>
      <c r="C7" s="72" t="s">
        <v>47</v>
      </c>
      <c r="D7" s="77" t="s">
        <v>48</v>
      </c>
      <c r="E7" s="64">
        <v>1611261</v>
      </c>
      <c r="F7" s="64"/>
      <c r="G7" s="64">
        <v>374076</v>
      </c>
      <c r="H7" s="64"/>
      <c r="I7" s="64"/>
      <c r="J7" s="60">
        <f aca="true" t="shared" si="0" ref="J7:J25">SUM(F7:I7)</f>
        <v>374076</v>
      </c>
    </row>
    <row r="8" spans="1:10" ht="26.25" customHeight="1">
      <c r="A8" s="73" t="s">
        <v>45</v>
      </c>
      <c r="B8" s="74" t="s">
        <v>46</v>
      </c>
      <c r="C8" s="74" t="s">
        <v>47</v>
      </c>
      <c r="D8" s="78" t="s">
        <v>52</v>
      </c>
      <c r="E8" s="65">
        <v>328658</v>
      </c>
      <c r="F8" s="65">
        <v>40000</v>
      </c>
      <c r="G8" s="65"/>
      <c r="H8" s="65"/>
      <c r="I8" s="65"/>
      <c r="J8" s="61">
        <f t="shared" si="0"/>
        <v>40000</v>
      </c>
    </row>
    <row r="9" spans="1:10" ht="26.25" customHeight="1">
      <c r="A9" s="73" t="s">
        <v>45</v>
      </c>
      <c r="B9" s="74" t="s">
        <v>46</v>
      </c>
      <c r="C9" s="74" t="s">
        <v>47</v>
      </c>
      <c r="D9" s="78" t="s">
        <v>53</v>
      </c>
      <c r="E9" s="65">
        <v>394496</v>
      </c>
      <c r="F9" s="65">
        <v>79826</v>
      </c>
      <c r="G9" s="65"/>
      <c r="H9" s="65">
        <v>214670</v>
      </c>
      <c r="I9" s="65"/>
      <c r="J9" s="61">
        <f t="shared" si="0"/>
        <v>294496</v>
      </c>
    </row>
    <row r="10" spans="1:10" ht="24.75" customHeight="1">
      <c r="A10" s="522" t="s">
        <v>45</v>
      </c>
      <c r="B10" s="523" t="s">
        <v>46</v>
      </c>
      <c r="C10" s="74" t="s">
        <v>49</v>
      </c>
      <c r="D10" s="78" t="s">
        <v>51</v>
      </c>
      <c r="E10" s="524">
        <v>4122069</v>
      </c>
      <c r="F10" s="65"/>
      <c r="G10" s="65"/>
      <c r="H10" s="65"/>
      <c r="I10" s="65">
        <v>1583644</v>
      </c>
      <c r="J10" s="61">
        <f t="shared" si="0"/>
        <v>1583644</v>
      </c>
    </row>
    <row r="11" spans="1:10" ht="25.5" customHeight="1">
      <c r="A11" s="522"/>
      <c r="B11" s="523"/>
      <c r="C11" s="74" t="s">
        <v>50</v>
      </c>
      <c r="D11" s="78" t="s">
        <v>51</v>
      </c>
      <c r="E11" s="524"/>
      <c r="F11" s="65">
        <v>1254390</v>
      </c>
      <c r="G11" s="65"/>
      <c r="H11" s="65"/>
      <c r="I11" s="65">
        <v>225526</v>
      </c>
      <c r="J11" s="61">
        <f t="shared" si="0"/>
        <v>1479916</v>
      </c>
    </row>
    <row r="12" spans="1:10" ht="19.5" customHeight="1">
      <c r="A12" s="73" t="s">
        <v>54</v>
      </c>
      <c r="B12" s="74" t="s">
        <v>55</v>
      </c>
      <c r="C12" s="74" t="s">
        <v>47</v>
      </c>
      <c r="D12" s="78" t="s">
        <v>56</v>
      </c>
      <c r="E12" s="65">
        <v>709309</v>
      </c>
      <c r="F12" s="65">
        <v>611809</v>
      </c>
      <c r="G12" s="65"/>
      <c r="H12" s="65"/>
      <c r="I12" s="65">
        <v>97500</v>
      </c>
      <c r="J12" s="61">
        <f t="shared" si="0"/>
        <v>709309</v>
      </c>
    </row>
    <row r="13" spans="1:10" ht="24.75" customHeight="1">
      <c r="A13" s="73" t="s">
        <v>54</v>
      </c>
      <c r="B13" s="74" t="s">
        <v>55</v>
      </c>
      <c r="C13" s="74" t="s">
        <v>47</v>
      </c>
      <c r="D13" s="78" t="s">
        <v>557</v>
      </c>
      <c r="E13" s="65">
        <v>29000</v>
      </c>
      <c r="F13" s="65">
        <v>29000</v>
      </c>
      <c r="G13" s="65"/>
      <c r="H13" s="65"/>
      <c r="I13" s="65"/>
      <c r="J13" s="61">
        <f t="shared" si="0"/>
        <v>29000</v>
      </c>
    </row>
    <row r="14" spans="1:10" ht="19.5" customHeight="1">
      <c r="A14" s="73" t="s">
        <v>54</v>
      </c>
      <c r="B14" s="74" t="s">
        <v>55</v>
      </c>
      <c r="C14" s="74" t="s">
        <v>57</v>
      </c>
      <c r="D14" s="78" t="s">
        <v>58</v>
      </c>
      <c r="E14" s="65">
        <v>15000</v>
      </c>
      <c r="F14" s="65">
        <v>15000</v>
      </c>
      <c r="G14" s="65"/>
      <c r="H14" s="65"/>
      <c r="I14" s="65"/>
      <c r="J14" s="61">
        <f t="shared" si="0"/>
        <v>15000</v>
      </c>
    </row>
    <row r="15" spans="1:10" ht="19.5" customHeight="1">
      <c r="A15" s="73" t="s">
        <v>59</v>
      </c>
      <c r="B15" s="74" t="s">
        <v>60</v>
      </c>
      <c r="C15" s="74" t="s">
        <v>57</v>
      </c>
      <c r="D15" s="78" t="s">
        <v>61</v>
      </c>
      <c r="E15" s="65">
        <v>59196</v>
      </c>
      <c r="F15" s="65"/>
      <c r="G15" s="65">
        <v>59196</v>
      </c>
      <c r="H15" s="65"/>
      <c r="I15" s="65"/>
      <c r="J15" s="61">
        <f t="shared" si="0"/>
        <v>59196</v>
      </c>
    </row>
    <row r="16" spans="1:10" ht="19.5" customHeight="1">
      <c r="A16" s="73" t="s">
        <v>59</v>
      </c>
      <c r="B16" s="74" t="s">
        <v>62</v>
      </c>
      <c r="C16" s="74" t="s">
        <v>47</v>
      </c>
      <c r="D16" s="78" t="s">
        <v>63</v>
      </c>
      <c r="E16" s="65">
        <v>218201</v>
      </c>
      <c r="F16" s="65">
        <v>50000</v>
      </c>
      <c r="G16" s="65"/>
      <c r="H16" s="65"/>
      <c r="I16" s="65"/>
      <c r="J16" s="61">
        <f t="shared" si="0"/>
        <v>50000</v>
      </c>
    </row>
    <row r="17" spans="1:10" ht="19.5" customHeight="1">
      <c r="A17" s="73" t="s">
        <v>64</v>
      </c>
      <c r="B17" s="74" t="s">
        <v>65</v>
      </c>
      <c r="C17" s="74" t="s">
        <v>57</v>
      </c>
      <c r="D17" s="79" t="s">
        <v>66</v>
      </c>
      <c r="E17" s="65">
        <v>30000</v>
      </c>
      <c r="F17" s="65">
        <v>30000</v>
      </c>
      <c r="G17" s="65"/>
      <c r="H17" s="65"/>
      <c r="I17" s="65"/>
      <c r="J17" s="61">
        <f t="shared" si="0"/>
        <v>30000</v>
      </c>
    </row>
    <row r="18" spans="1:10" ht="27.75" customHeight="1">
      <c r="A18" s="73" t="s">
        <v>67</v>
      </c>
      <c r="B18" s="74" t="s">
        <v>68</v>
      </c>
      <c r="C18" s="74" t="s">
        <v>47</v>
      </c>
      <c r="D18" s="79" t="s">
        <v>72</v>
      </c>
      <c r="E18" s="80">
        <v>5000</v>
      </c>
      <c r="F18" s="65">
        <v>3000</v>
      </c>
      <c r="G18" s="65"/>
      <c r="H18" s="65"/>
      <c r="I18" s="65"/>
      <c r="J18" s="61">
        <f t="shared" si="0"/>
        <v>3000</v>
      </c>
    </row>
    <row r="19" spans="1:10" ht="25.5" customHeight="1">
      <c r="A19" s="73" t="s">
        <v>67</v>
      </c>
      <c r="B19" s="74" t="s">
        <v>68</v>
      </c>
      <c r="C19" s="74" t="s">
        <v>47</v>
      </c>
      <c r="D19" s="79" t="s">
        <v>71</v>
      </c>
      <c r="E19" s="80">
        <v>50000</v>
      </c>
      <c r="F19" s="65">
        <v>20000</v>
      </c>
      <c r="G19" s="65"/>
      <c r="H19" s="65"/>
      <c r="I19" s="65"/>
      <c r="J19" s="61">
        <f t="shared" si="0"/>
        <v>20000</v>
      </c>
    </row>
    <row r="20" spans="1:10" ht="19.5" customHeight="1">
      <c r="A20" s="73" t="s">
        <v>67</v>
      </c>
      <c r="B20" s="74" t="s">
        <v>69</v>
      </c>
      <c r="C20" s="74" t="s">
        <v>47</v>
      </c>
      <c r="D20" s="78" t="s">
        <v>70</v>
      </c>
      <c r="E20" s="65">
        <v>9000</v>
      </c>
      <c r="F20" s="65">
        <v>9000</v>
      </c>
      <c r="G20" s="65"/>
      <c r="H20" s="65"/>
      <c r="I20" s="65"/>
      <c r="J20" s="61">
        <f t="shared" si="0"/>
        <v>9000</v>
      </c>
    </row>
    <row r="21" spans="1:10" ht="26.25" customHeight="1">
      <c r="A21" s="73" t="s">
        <v>162</v>
      </c>
      <c r="B21" s="74" t="s">
        <v>159</v>
      </c>
      <c r="C21" s="74" t="s">
        <v>47</v>
      </c>
      <c r="D21" s="78" t="s">
        <v>573</v>
      </c>
      <c r="E21" s="65">
        <v>30000</v>
      </c>
      <c r="F21" s="65">
        <v>30000</v>
      </c>
      <c r="G21" s="65"/>
      <c r="H21" s="65"/>
      <c r="I21" s="65"/>
      <c r="J21" s="61">
        <f t="shared" si="0"/>
        <v>30000</v>
      </c>
    </row>
    <row r="22" spans="1:10" ht="19.5" customHeight="1">
      <c r="A22" s="73" t="s">
        <v>78</v>
      </c>
      <c r="B22" s="74" t="s">
        <v>79</v>
      </c>
      <c r="C22" s="74" t="s">
        <v>57</v>
      </c>
      <c r="D22" s="78" t="s">
        <v>80</v>
      </c>
      <c r="E22" s="65">
        <v>5000</v>
      </c>
      <c r="F22" s="65">
        <v>5000</v>
      </c>
      <c r="G22" s="65"/>
      <c r="H22" s="65"/>
      <c r="I22" s="65"/>
      <c r="J22" s="61">
        <f t="shared" si="0"/>
        <v>5000</v>
      </c>
    </row>
    <row r="23" spans="1:10" ht="19.5" customHeight="1">
      <c r="A23" s="75" t="s">
        <v>73</v>
      </c>
      <c r="B23" s="76" t="s">
        <v>74</v>
      </c>
      <c r="C23" s="76" t="s">
        <v>47</v>
      </c>
      <c r="D23" s="126" t="s">
        <v>558</v>
      </c>
      <c r="E23" s="66">
        <v>20000</v>
      </c>
      <c r="F23" s="66">
        <v>20000</v>
      </c>
      <c r="G23" s="66"/>
      <c r="H23" s="66"/>
      <c r="I23" s="66"/>
      <c r="J23" s="62">
        <f t="shared" si="0"/>
        <v>20000</v>
      </c>
    </row>
    <row r="24" spans="1:10" ht="19.5" customHeight="1" thickBot="1">
      <c r="A24" s="75" t="s">
        <v>73</v>
      </c>
      <c r="B24" s="76" t="s">
        <v>74</v>
      </c>
      <c r="C24" s="76" t="s">
        <v>47</v>
      </c>
      <c r="D24" s="81" t="s">
        <v>75</v>
      </c>
      <c r="E24" s="82">
        <v>200000</v>
      </c>
      <c r="F24" s="66">
        <v>30000</v>
      </c>
      <c r="G24" s="66"/>
      <c r="H24" s="66"/>
      <c r="I24" s="66"/>
      <c r="J24" s="62">
        <f t="shared" si="0"/>
        <v>30000</v>
      </c>
    </row>
    <row r="25" spans="1:10" ht="19.5" customHeight="1" thickBot="1" thickTop="1">
      <c r="A25" s="519" t="s">
        <v>76</v>
      </c>
      <c r="B25" s="520"/>
      <c r="C25" s="520"/>
      <c r="D25" s="520"/>
      <c r="E25" s="67" t="s">
        <v>77</v>
      </c>
      <c r="F25" s="68">
        <f>SUM(F7:F24)</f>
        <v>2227025</v>
      </c>
      <c r="G25" s="68">
        <f>SUM(G7:G24)</f>
        <v>433272</v>
      </c>
      <c r="H25" s="68">
        <f>SUM(H7:H24)</f>
        <v>214670</v>
      </c>
      <c r="I25" s="68">
        <f>SUM(I7:I24)</f>
        <v>1906670</v>
      </c>
      <c r="J25" s="59">
        <f t="shared" si="0"/>
        <v>4781637</v>
      </c>
    </row>
    <row r="26" spans="1:10" ht="13.5" thickTop="1">
      <c r="A26" s="52"/>
      <c r="B26" s="52"/>
      <c r="C26" s="52"/>
      <c r="D26" s="53"/>
      <c r="E26" s="54"/>
      <c r="F26" s="54"/>
      <c r="G26" s="54"/>
      <c r="H26" s="54"/>
      <c r="I26" s="54"/>
      <c r="J26" s="54"/>
    </row>
    <row r="27" spans="1:10" ht="12.75">
      <c r="A27" s="52"/>
      <c r="B27" s="52"/>
      <c r="C27" s="52"/>
      <c r="D27" s="53"/>
      <c r="E27" s="54"/>
      <c r="F27" s="54"/>
      <c r="G27" s="54"/>
      <c r="H27" s="54"/>
      <c r="I27" s="54"/>
      <c r="J27" s="54"/>
    </row>
    <row r="28" spans="1:10" ht="12.75">
      <c r="A28" s="52"/>
      <c r="B28" s="52"/>
      <c r="C28" s="52"/>
      <c r="D28" s="53"/>
      <c r="E28" s="54"/>
      <c r="F28" s="54"/>
      <c r="G28" s="54"/>
      <c r="H28" s="54"/>
      <c r="I28" s="54"/>
      <c r="J28" s="54"/>
    </row>
    <row r="29" spans="1:10" ht="12.75">
      <c r="A29" s="52"/>
      <c r="B29" s="52"/>
      <c r="C29" s="52"/>
      <c r="D29" s="53"/>
      <c r="E29" s="54"/>
      <c r="F29" s="54"/>
      <c r="G29" s="54"/>
      <c r="H29" s="54"/>
      <c r="I29" s="54"/>
      <c r="J29" s="54"/>
    </row>
    <row r="30" spans="1:10" ht="12.75">
      <c r="A30" s="52"/>
      <c r="B30" s="52"/>
      <c r="C30" s="52"/>
      <c r="D30" s="53"/>
      <c r="E30" s="54"/>
      <c r="F30" s="54"/>
      <c r="G30" s="54"/>
      <c r="H30" s="54"/>
      <c r="I30" s="54"/>
      <c r="J30" s="54"/>
    </row>
    <row r="31" spans="1:10" ht="12.75">
      <c r="A31" s="52"/>
      <c r="B31" s="52"/>
      <c r="C31" s="52"/>
      <c r="D31" s="53"/>
      <c r="E31" s="54"/>
      <c r="F31" s="54"/>
      <c r="G31" s="54"/>
      <c r="H31" s="54"/>
      <c r="I31" s="54"/>
      <c r="J31" s="54"/>
    </row>
    <row r="32" spans="1:10" ht="12.75">
      <c r="A32" s="52"/>
      <c r="B32" s="52"/>
      <c r="C32" s="52"/>
      <c r="D32" s="53"/>
      <c r="E32" s="54"/>
      <c r="F32" s="54"/>
      <c r="G32" s="54"/>
      <c r="H32" s="54"/>
      <c r="I32" s="54"/>
      <c r="J32" s="54"/>
    </row>
    <row r="33" spans="1:10" ht="12.75">
      <c r="A33" s="52"/>
      <c r="B33" s="52"/>
      <c r="C33" s="52"/>
      <c r="D33" s="53"/>
      <c r="E33" s="54"/>
      <c r="F33" s="54"/>
      <c r="G33" s="54"/>
      <c r="H33" s="54"/>
      <c r="I33" s="54"/>
      <c r="J33" s="54"/>
    </row>
    <row r="34" spans="1:10" ht="12.75">
      <c r="A34" s="52"/>
      <c r="B34" s="52"/>
      <c r="C34" s="52"/>
      <c r="D34" s="53"/>
      <c r="E34" s="54"/>
      <c r="F34" s="54"/>
      <c r="G34" s="54"/>
      <c r="H34" s="54"/>
      <c r="I34" s="54"/>
      <c r="J34" s="54"/>
    </row>
    <row r="35" spans="1:10" ht="12.75">
      <c r="A35" s="51"/>
      <c r="B35" s="51"/>
      <c r="C35" s="51"/>
      <c r="D35" s="53"/>
      <c r="E35" s="55"/>
      <c r="F35" s="55"/>
      <c r="G35" s="55"/>
      <c r="H35" s="55"/>
      <c r="I35" s="55"/>
      <c r="J35" s="55"/>
    </row>
    <row r="36" spans="1:10" ht="12.75">
      <c r="A36" s="51"/>
      <c r="B36" s="51"/>
      <c r="C36" s="51"/>
      <c r="D36" s="53"/>
      <c r="E36" s="55"/>
      <c r="F36" s="55"/>
      <c r="G36" s="55"/>
      <c r="H36" s="55"/>
      <c r="I36" s="55"/>
      <c r="J36" s="55"/>
    </row>
    <row r="37" spans="1:10" ht="12.75">
      <c r="A37" s="51"/>
      <c r="B37" s="51"/>
      <c r="C37" s="51"/>
      <c r="D37" s="53"/>
      <c r="E37" s="55"/>
      <c r="F37" s="55"/>
      <c r="G37" s="55"/>
      <c r="H37" s="55"/>
      <c r="I37" s="55"/>
      <c r="J37" s="55"/>
    </row>
    <row r="38" spans="1:10" ht="12.75">
      <c r="A38" s="51"/>
      <c r="B38" s="51"/>
      <c r="C38" s="51"/>
      <c r="D38" s="53"/>
      <c r="E38" s="51"/>
      <c r="F38" s="51"/>
      <c r="G38" s="51"/>
      <c r="H38" s="51"/>
      <c r="I38" s="51"/>
      <c r="J38" s="51"/>
    </row>
    <row r="39" ht="12.75">
      <c r="D39" s="42"/>
    </row>
    <row r="40" ht="12.75">
      <c r="D40" s="42"/>
    </row>
    <row r="41" ht="12.75">
      <c r="D41" s="42"/>
    </row>
    <row r="42" ht="12.75">
      <c r="D42" s="42"/>
    </row>
    <row r="43" ht="12.75">
      <c r="D43" s="42"/>
    </row>
  </sheetData>
  <mergeCells count="6">
    <mergeCell ref="F2:J2"/>
    <mergeCell ref="A25:D25"/>
    <mergeCell ref="A4:J4"/>
    <mergeCell ref="A10:A11"/>
    <mergeCell ref="B10:B11"/>
    <mergeCell ref="E10:E11"/>
  </mergeCells>
  <printOptions/>
  <pageMargins left="0.11811023622047245" right="0.11811023622047245" top="0.1968503937007874" bottom="0.1968503937007874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1"/>
  <sheetViews>
    <sheetView zoomScale="75" zoomScaleNormal="75" workbookViewId="0" topLeftCell="A1">
      <selection activeCell="E4" sqref="E4"/>
    </sheetView>
  </sheetViews>
  <sheetFormatPr defaultColWidth="9.140625" defaultRowHeight="12.75"/>
  <cols>
    <col min="1" max="1" width="6.28125" style="0" customWidth="1"/>
    <col min="5" max="5" width="14.8515625" style="0" customWidth="1"/>
    <col min="8" max="8" width="9.7109375" style="0" customWidth="1"/>
  </cols>
  <sheetData>
    <row r="1" spans="1:8" ht="12.75">
      <c r="A1" s="114"/>
      <c r="E1" s="537" t="s">
        <v>105</v>
      </c>
      <c r="F1" s="537"/>
      <c r="G1" s="537"/>
      <c r="H1" s="537"/>
    </row>
    <row r="2" spans="1:8" ht="12.75">
      <c r="A2" s="114"/>
      <c r="E2" s="537" t="s">
        <v>26</v>
      </c>
      <c r="F2" s="537"/>
      <c r="G2" s="537"/>
      <c r="H2" s="537"/>
    </row>
    <row r="3" spans="1:8" ht="12.75">
      <c r="A3" s="114"/>
      <c r="E3" s="537" t="s">
        <v>586</v>
      </c>
      <c r="F3" s="537"/>
      <c r="G3" s="537"/>
      <c r="H3" s="537"/>
    </row>
    <row r="4" ht="12.75">
      <c r="A4" s="115"/>
    </row>
    <row r="5" ht="12.75">
      <c r="A5" s="115"/>
    </row>
    <row r="6" spans="1:9" ht="87" customHeight="1">
      <c r="A6" s="538" t="s">
        <v>106</v>
      </c>
      <c r="B6" s="538"/>
      <c r="C6" s="538"/>
      <c r="D6" s="538"/>
      <c r="E6" s="538"/>
      <c r="F6" s="538"/>
      <c r="G6" s="538"/>
      <c r="H6" s="538"/>
      <c r="I6" s="538"/>
    </row>
    <row r="7" spans="1:9" ht="27" customHeight="1" thickBot="1">
      <c r="A7" s="119"/>
      <c r="B7" s="119"/>
      <c r="C7" s="119"/>
      <c r="D7" s="119"/>
      <c r="E7" s="119"/>
      <c r="F7" s="119"/>
      <c r="G7" s="119"/>
      <c r="H7" s="119"/>
      <c r="I7" s="119"/>
    </row>
    <row r="8" spans="1:9" ht="54.75" customHeight="1" thickBot="1" thickTop="1">
      <c r="A8" s="116" t="s">
        <v>107</v>
      </c>
      <c r="B8" s="525" t="s">
        <v>108</v>
      </c>
      <c r="C8" s="525"/>
      <c r="D8" s="525"/>
      <c r="E8" s="525"/>
      <c r="F8" s="525" t="s">
        <v>109</v>
      </c>
      <c r="G8" s="525"/>
      <c r="H8" s="525"/>
      <c r="I8" s="526"/>
    </row>
    <row r="9" spans="1:9" ht="39.75" customHeight="1" thickTop="1">
      <c r="A9" s="117" t="s">
        <v>110</v>
      </c>
      <c r="B9" s="531" t="s">
        <v>112</v>
      </c>
      <c r="C9" s="531"/>
      <c r="D9" s="531"/>
      <c r="E9" s="531"/>
      <c r="F9" s="532">
        <v>130000</v>
      </c>
      <c r="G9" s="532"/>
      <c r="H9" s="532"/>
      <c r="I9" s="533"/>
    </row>
    <row r="10" spans="1:9" ht="39.75" customHeight="1" thickBot="1">
      <c r="A10" s="118" t="s">
        <v>111</v>
      </c>
      <c r="B10" s="536" t="s">
        <v>113</v>
      </c>
      <c r="C10" s="536"/>
      <c r="D10" s="536"/>
      <c r="E10" s="536"/>
      <c r="F10" s="534">
        <v>20000</v>
      </c>
      <c r="G10" s="534"/>
      <c r="H10" s="534"/>
      <c r="I10" s="535"/>
    </row>
    <row r="11" spans="1:9" ht="39.75" customHeight="1" thickBot="1" thickTop="1">
      <c r="A11" s="527" t="s">
        <v>76</v>
      </c>
      <c r="B11" s="528"/>
      <c r="C11" s="528"/>
      <c r="D11" s="528"/>
      <c r="E11" s="528"/>
      <c r="F11" s="529">
        <f>SUM(F9:I10)</f>
        <v>150000</v>
      </c>
      <c r="G11" s="529"/>
      <c r="H11" s="529"/>
      <c r="I11" s="530"/>
    </row>
    <row r="12" ht="13.5" thickTop="1"/>
  </sheetData>
  <mergeCells count="12">
    <mergeCell ref="E2:H2"/>
    <mergeCell ref="E3:H3"/>
    <mergeCell ref="E1:H1"/>
    <mergeCell ref="A6:I6"/>
    <mergeCell ref="B8:E8"/>
    <mergeCell ref="F8:I8"/>
    <mergeCell ref="A11:E11"/>
    <mergeCell ref="F11:I11"/>
    <mergeCell ref="B9:E9"/>
    <mergeCell ref="F9:I9"/>
    <mergeCell ref="F10:I10"/>
    <mergeCell ref="B10:E10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&amp;CBUDŻET GMINY CHOJNÓW 2006R. - DOTACJA PODMIOTOWA DLA GZGKiM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190"/>
  <sheetViews>
    <sheetView workbookViewId="0" topLeftCell="A1">
      <selection activeCell="B2" sqref="B2"/>
    </sheetView>
  </sheetViews>
  <sheetFormatPr defaultColWidth="9.140625" defaultRowHeight="12.75"/>
  <cols>
    <col min="1" max="1" width="14.57421875" style="0" customWidth="1"/>
    <col min="2" max="2" width="53.00390625" style="0" customWidth="1"/>
    <col min="3" max="3" width="19.28125" style="0" customWidth="1"/>
  </cols>
  <sheetData>
    <row r="1" spans="2:7" ht="38.25" customHeight="1">
      <c r="B1" s="549" t="s">
        <v>587</v>
      </c>
      <c r="C1" s="549"/>
      <c r="D1" s="50"/>
      <c r="E1" s="518"/>
      <c r="F1" s="518"/>
      <c r="G1" s="518"/>
    </row>
    <row r="2" ht="25.5" customHeight="1"/>
    <row r="3" spans="1:3" ht="15.75">
      <c r="A3" s="547" t="s">
        <v>237</v>
      </c>
      <c r="B3" s="547"/>
      <c r="C3" s="547"/>
    </row>
    <row r="4" spans="1:3" ht="35.25" customHeight="1">
      <c r="A4" s="548" t="s">
        <v>547</v>
      </c>
      <c r="B4" s="548"/>
      <c r="C4" s="548"/>
    </row>
    <row r="5" ht="13.5" thickBot="1"/>
    <row r="6" spans="1:3" ht="16.5" customHeight="1" thickBot="1" thickTop="1">
      <c r="A6" s="541" t="s">
        <v>578</v>
      </c>
      <c r="B6" s="542"/>
      <c r="C6" s="543"/>
    </row>
    <row r="7" spans="1:3" ht="16.5" customHeight="1" thickTop="1">
      <c r="A7" s="203"/>
      <c r="B7" s="204" t="s">
        <v>198</v>
      </c>
      <c r="C7" s="105">
        <v>5000</v>
      </c>
    </row>
    <row r="8" spans="1:3" ht="23.25" customHeight="1">
      <c r="A8" s="151" t="s">
        <v>199</v>
      </c>
      <c r="B8" s="195" t="s">
        <v>233</v>
      </c>
      <c r="C8" s="93">
        <v>150000</v>
      </c>
    </row>
    <row r="9" spans="1:3" ht="16.5" customHeight="1">
      <c r="A9" s="151" t="s">
        <v>200</v>
      </c>
      <c r="B9" s="194" t="s">
        <v>234</v>
      </c>
      <c r="C9" s="93">
        <v>1078700</v>
      </c>
    </row>
    <row r="10" spans="1:3" ht="16.5" customHeight="1">
      <c r="A10" s="92"/>
      <c r="B10" s="194" t="s">
        <v>235</v>
      </c>
      <c r="C10" s="93">
        <v>10000</v>
      </c>
    </row>
    <row r="11" spans="1:3" ht="16.5" customHeight="1" thickBot="1">
      <c r="A11" s="539" t="s">
        <v>76</v>
      </c>
      <c r="B11" s="540"/>
      <c r="C11" s="196">
        <f>SUM(C7:C10)</f>
        <v>1243700</v>
      </c>
    </row>
    <row r="12" spans="1:3" ht="16.5" customHeight="1" thickBot="1" thickTop="1">
      <c r="A12" s="86"/>
      <c r="B12" s="192"/>
      <c r="C12" s="88"/>
    </row>
    <row r="13" spans="1:3" ht="16.5" customHeight="1" thickBot="1" thickTop="1">
      <c r="A13" s="544" t="s">
        <v>201</v>
      </c>
      <c r="B13" s="545"/>
      <c r="C13" s="546"/>
    </row>
    <row r="14" spans="1:3" ht="16.5" customHeight="1" thickTop="1">
      <c r="A14" s="152" t="s">
        <v>202</v>
      </c>
      <c r="B14" s="201" t="s">
        <v>442</v>
      </c>
      <c r="C14" s="202">
        <v>3000</v>
      </c>
    </row>
    <row r="15" spans="1:3" ht="16.5" customHeight="1">
      <c r="A15" s="151" t="s">
        <v>203</v>
      </c>
      <c r="B15" s="197" t="s">
        <v>219</v>
      </c>
      <c r="C15" s="198">
        <v>497000</v>
      </c>
    </row>
    <row r="16" spans="1:3" ht="16.5" customHeight="1">
      <c r="A16" s="151" t="s">
        <v>204</v>
      </c>
      <c r="B16" s="197" t="s">
        <v>220</v>
      </c>
      <c r="C16" s="198">
        <v>42300</v>
      </c>
    </row>
    <row r="17" spans="1:3" ht="16.5" customHeight="1">
      <c r="A17" s="151" t="s">
        <v>205</v>
      </c>
      <c r="B17" s="197" t="s">
        <v>221</v>
      </c>
      <c r="C17" s="198">
        <v>94400</v>
      </c>
    </row>
    <row r="18" spans="1:3" ht="16.5" customHeight="1">
      <c r="A18" s="151" t="s">
        <v>206</v>
      </c>
      <c r="B18" s="197" t="s">
        <v>222</v>
      </c>
      <c r="C18" s="198">
        <v>13200</v>
      </c>
    </row>
    <row r="19" spans="1:3" ht="16.5" customHeight="1">
      <c r="A19" s="151" t="s">
        <v>207</v>
      </c>
      <c r="B19" s="197" t="s">
        <v>223</v>
      </c>
      <c r="C19" s="198">
        <v>1000</v>
      </c>
    </row>
    <row r="20" spans="1:3" ht="16.5" customHeight="1">
      <c r="A20" s="151" t="s">
        <v>208</v>
      </c>
      <c r="B20" s="199" t="s">
        <v>224</v>
      </c>
      <c r="C20" s="198">
        <v>213500</v>
      </c>
    </row>
    <row r="21" spans="1:3" ht="16.5" customHeight="1">
      <c r="A21" s="151" t="s">
        <v>209</v>
      </c>
      <c r="B21" s="197" t="s">
        <v>170</v>
      </c>
      <c r="C21" s="198">
        <v>202350</v>
      </c>
    </row>
    <row r="22" spans="1:3" ht="16.5" customHeight="1">
      <c r="A22" s="151" t="s">
        <v>210</v>
      </c>
      <c r="B22" s="199" t="s">
        <v>225</v>
      </c>
      <c r="C22" s="198">
        <v>22800</v>
      </c>
    </row>
    <row r="23" spans="1:3" ht="16.5" customHeight="1">
      <c r="A23" s="151" t="s">
        <v>211</v>
      </c>
      <c r="B23" s="199" t="s">
        <v>226</v>
      </c>
      <c r="C23" s="198">
        <v>51150</v>
      </c>
    </row>
    <row r="24" spans="1:3" ht="16.5" customHeight="1">
      <c r="A24" s="151" t="s">
        <v>212</v>
      </c>
      <c r="B24" s="197" t="s">
        <v>227</v>
      </c>
      <c r="C24" s="198">
        <v>14000</v>
      </c>
    </row>
    <row r="25" spans="1:3" ht="16.5" customHeight="1">
      <c r="A25" s="151" t="s">
        <v>213</v>
      </c>
      <c r="B25" s="197" t="s">
        <v>228</v>
      </c>
      <c r="C25" s="198">
        <v>10700</v>
      </c>
    </row>
    <row r="26" spans="1:3" ht="16.5" customHeight="1">
      <c r="A26" s="151" t="s">
        <v>214</v>
      </c>
      <c r="B26" s="197" t="s">
        <v>229</v>
      </c>
      <c r="C26" s="198">
        <v>13600</v>
      </c>
    </row>
    <row r="27" spans="1:3" ht="16.5" customHeight="1">
      <c r="A27" s="151" t="s">
        <v>215</v>
      </c>
      <c r="B27" s="197" t="s">
        <v>230</v>
      </c>
      <c r="C27" s="198">
        <v>14100</v>
      </c>
    </row>
    <row r="28" spans="1:3" ht="16.5" customHeight="1">
      <c r="A28" s="151" t="s">
        <v>216</v>
      </c>
      <c r="B28" s="197" t="s">
        <v>232</v>
      </c>
      <c r="C28" s="198">
        <v>31600</v>
      </c>
    </row>
    <row r="29" spans="1:3" ht="16.5" customHeight="1">
      <c r="A29" s="151" t="s">
        <v>217</v>
      </c>
      <c r="B29" s="197" t="s">
        <v>231</v>
      </c>
      <c r="C29" s="198">
        <v>4000</v>
      </c>
    </row>
    <row r="30" spans="1:3" ht="16.5" customHeight="1">
      <c r="A30" s="92"/>
      <c r="B30" s="194" t="s">
        <v>218</v>
      </c>
      <c r="C30" s="198">
        <v>13000</v>
      </c>
    </row>
    <row r="31" spans="1:3" ht="16.5" customHeight="1">
      <c r="A31" s="92"/>
      <c r="B31" s="194" t="s">
        <v>236</v>
      </c>
      <c r="C31" s="198">
        <v>2000</v>
      </c>
    </row>
    <row r="32" spans="1:3" ht="16.5" customHeight="1" thickBot="1">
      <c r="A32" s="539" t="s">
        <v>76</v>
      </c>
      <c r="B32" s="540"/>
      <c r="C32" s="200">
        <f>SUM(C14:C31)</f>
        <v>1243700</v>
      </c>
    </row>
    <row r="33" spans="1:3" ht="16.5" customHeight="1" thickTop="1">
      <c r="A33" s="86"/>
      <c r="B33" s="192"/>
      <c r="C33" s="88"/>
    </row>
    <row r="34" spans="1:3" ht="16.5" customHeight="1">
      <c r="A34" s="86"/>
      <c r="B34" s="192"/>
      <c r="C34" s="88"/>
    </row>
    <row r="35" spans="1:3" ht="16.5" customHeight="1">
      <c r="A35" s="86"/>
      <c r="B35" s="192"/>
      <c r="C35" s="88"/>
    </row>
    <row r="36" spans="1:3" ht="16.5" customHeight="1">
      <c r="A36" s="86"/>
      <c r="B36" s="192"/>
      <c r="C36" s="88"/>
    </row>
    <row r="37" spans="1:3" ht="16.5" customHeight="1">
      <c r="A37" s="86"/>
      <c r="B37" s="192"/>
      <c r="C37" s="88"/>
    </row>
    <row r="38" spans="1:3" ht="16.5" customHeight="1">
      <c r="A38" s="86"/>
      <c r="B38" s="192"/>
      <c r="C38" s="88"/>
    </row>
    <row r="39" spans="1:3" ht="16.5" customHeight="1">
      <c r="A39" s="86"/>
      <c r="B39" s="192"/>
      <c r="C39" s="88"/>
    </row>
    <row r="40" spans="1:3" ht="16.5" customHeight="1">
      <c r="A40" s="86"/>
      <c r="B40" s="192"/>
      <c r="C40" s="88"/>
    </row>
    <row r="41" spans="1:2" ht="16.5" customHeight="1">
      <c r="A41" s="86"/>
      <c r="B41" s="192"/>
    </row>
    <row r="42" spans="1:2" ht="16.5" customHeight="1">
      <c r="A42" s="86"/>
      <c r="B42" s="192"/>
    </row>
    <row r="43" spans="1:2" ht="16.5" customHeight="1">
      <c r="A43" s="86"/>
      <c r="B43" s="192"/>
    </row>
    <row r="44" spans="1:2" ht="16.5" customHeight="1">
      <c r="A44" s="86"/>
      <c r="B44" s="192"/>
    </row>
    <row r="45" spans="1:2" ht="16.5" customHeight="1">
      <c r="A45" s="86"/>
      <c r="B45" s="192"/>
    </row>
    <row r="46" ht="22.5" customHeight="1">
      <c r="A46" s="86"/>
    </row>
    <row r="47" ht="12.75">
      <c r="A47" s="86"/>
    </row>
    <row r="48" ht="12.75">
      <c r="A48" s="86"/>
    </row>
    <row r="49" ht="12.75">
      <c r="A49" s="86"/>
    </row>
    <row r="50" ht="12.75">
      <c r="A50" s="86"/>
    </row>
    <row r="51" ht="12.75">
      <c r="A51" s="86"/>
    </row>
    <row r="52" ht="12.75">
      <c r="A52" s="86"/>
    </row>
    <row r="53" ht="12.75">
      <c r="A53" s="86"/>
    </row>
    <row r="54" ht="12.75">
      <c r="A54" s="86"/>
    </row>
    <row r="55" ht="12.75">
      <c r="A55" s="86"/>
    </row>
    <row r="56" ht="12.75">
      <c r="A56" s="86"/>
    </row>
    <row r="57" ht="12.75">
      <c r="A57" s="86"/>
    </row>
    <row r="58" ht="12.75">
      <c r="A58" s="86"/>
    </row>
    <row r="59" ht="12.75">
      <c r="A59" s="86"/>
    </row>
    <row r="60" ht="12.75">
      <c r="A60" s="86"/>
    </row>
    <row r="61" ht="12.75">
      <c r="A61" s="86"/>
    </row>
    <row r="62" ht="12.75">
      <c r="A62" s="86"/>
    </row>
    <row r="63" ht="12.75">
      <c r="A63" s="86"/>
    </row>
    <row r="64" ht="12.75">
      <c r="A64" s="86"/>
    </row>
    <row r="65" ht="12.75">
      <c r="A65" s="86"/>
    </row>
    <row r="66" ht="12.75">
      <c r="A66" s="86"/>
    </row>
    <row r="67" ht="12.75">
      <c r="A67" s="86"/>
    </row>
    <row r="68" ht="12.75">
      <c r="A68" s="86"/>
    </row>
    <row r="69" ht="12.75">
      <c r="A69" s="86"/>
    </row>
    <row r="70" ht="12.75">
      <c r="A70" s="86"/>
    </row>
    <row r="71" ht="12.75">
      <c r="A71" s="86"/>
    </row>
    <row r="72" ht="12.75">
      <c r="A72" s="86"/>
    </row>
    <row r="73" ht="12.75">
      <c r="A73" s="86"/>
    </row>
    <row r="74" ht="12.75">
      <c r="A74" s="86"/>
    </row>
    <row r="75" ht="12.75">
      <c r="A75" s="86"/>
    </row>
    <row r="76" ht="12.75">
      <c r="A76" s="86"/>
    </row>
    <row r="77" ht="12.75">
      <c r="A77" s="86"/>
    </row>
    <row r="78" ht="12.75">
      <c r="A78" s="86"/>
    </row>
    <row r="79" ht="12.75">
      <c r="A79" s="86"/>
    </row>
    <row r="80" ht="12.75">
      <c r="A80" s="86"/>
    </row>
    <row r="81" ht="12.75">
      <c r="A81" s="86"/>
    </row>
    <row r="82" ht="12.75">
      <c r="A82" s="86"/>
    </row>
    <row r="83" ht="12.75">
      <c r="A83" s="86"/>
    </row>
    <row r="84" ht="12.75">
      <c r="A84" s="86"/>
    </row>
    <row r="85" ht="12.75">
      <c r="A85" s="86"/>
    </row>
    <row r="86" ht="12.75">
      <c r="A86" s="86"/>
    </row>
    <row r="87" ht="12.75">
      <c r="A87" s="86"/>
    </row>
    <row r="88" ht="12.75">
      <c r="A88" s="86"/>
    </row>
    <row r="89" ht="12.75">
      <c r="A89" s="86"/>
    </row>
    <row r="90" ht="12.75">
      <c r="A90" s="86"/>
    </row>
    <row r="91" ht="12.75">
      <c r="A91" s="86"/>
    </row>
    <row r="92" ht="12.75">
      <c r="A92" s="86"/>
    </row>
    <row r="93" ht="12.75">
      <c r="A93" s="86"/>
    </row>
    <row r="94" ht="12.75">
      <c r="A94" s="86"/>
    </row>
    <row r="95" ht="12.75">
      <c r="A95" s="86"/>
    </row>
    <row r="96" ht="12.75">
      <c r="A96" s="86"/>
    </row>
    <row r="97" ht="12.75">
      <c r="A97" s="86"/>
    </row>
    <row r="98" ht="12.75">
      <c r="A98" s="86"/>
    </row>
    <row r="99" ht="12.75">
      <c r="A99" s="86"/>
    </row>
    <row r="100" ht="12.75">
      <c r="A100" s="86"/>
    </row>
    <row r="101" ht="12.75">
      <c r="A101" s="86"/>
    </row>
    <row r="102" ht="12.75">
      <c r="A102" s="86"/>
    </row>
    <row r="103" ht="12.75">
      <c r="A103" s="86"/>
    </row>
    <row r="104" ht="12.75">
      <c r="A104" s="86"/>
    </row>
    <row r="105" ht="12.75">
      <c r="A105" s="86"/>
    </row>
    <row r="106" ht="12.75">
      <c r="A106" s="86"/>
    </row>
    <row r="107" ht="12.75">
      <c r="A107" s="86"/>
    </row>
    <row r="108" ht="12.75">
      <c r="A108" s="86"/>
    </row>
    <row r="109" ht="12.75">
      <c r="A109" s="86"/>
    </row>
    <row r="110" ht="12.75">
      <c r="A110" s="86"/>
    </row>
    <row r="111" ht="12.75">
      <c r="A111" s="86"/>
    </row>
    <row r="112" ht="12.75">
      <c r="A112" s="86"/>
    </row>
    <row r="113" ht="12.75">
      <c r="A113" s="86"/>
    </row>
    <row r="114" ht="12.75">
      <c r="A114" s="86"/>
    </row>
    <row r="115" ht="12.75">
      <c r="A115" s="86"/>
    </row>
    <row r="116" ht="12.75">
      <c r="A116" s="86"/>
    </row>
    <row r="117" ht="12.75">
      <c r="A117" s="86"/>
    </row>
    <row r="118" ht="12.75">
      <c r="A118" s="86"/>
    </row>
    <row r="119" ht="12.75">
      <c r="A119" s="86"/>
    </row>
    <row r="120" ht="12.75">
      <c r="A120" s="86"/>
    </row>
    <row r="121" ht="12.75">
      <c r="A121" s="86"/>
    </row>
    <row r="122" ht="12.75">
      <c r="A122" s="86"/>
    </row>
    <row r="123" ht="12.75">
      <c r="A123" s="86"/>
    </row>
    <row r="124" ht="12.75">
      <c r="A124" s="86"/>
    </row>
    <row r="125" ht="12.75">
      <c r="A125" s="86"/>
    </row>
    <row r="126" ht="12.75">
      <c r="A126" s="86"/>
    </row>
    <row r="127" ht="12.75">
      <c r="A127" s="86"/>
    </row>
    <row r="128" ht="12.75">
      <c r="A128" s="86"/>
    </row>
    <row r="129" ht="12.75">
      <c r="A129" s="86"/>
    </row>
    <row r="130" ht="12.75">
      <c r="A130" s="86"/>
    </row>
    <row r="131" ht="12.75">
      <c r="A131" s="86"/>
    </row>
    <row r="132" ht="12.75">
      <c r="A132" s="86"/>
    </row>
    <row r="133" ht="12.75">
      <c r="A133" s="86"/>
    </row>
    <row r="134" ht="12.75">
      <c r="A134" s="86"/>
    </row>
    <row r="135" ht="12.75">
      <c r="A135" s="86"/>
    </row>
    <row r="136" ht="12.75">
      <c r="A136" s="86"/>
    </row>
    <row r="137" ht="12.75">
      <c r="A137" s="86"/>
    </row>
    <row r="138" ht="12.75">
      <c r="A138" s="86"/>
    </row>
    <row r="139" ht="12.75">
      <c r="A139" s="86"/>
    </row>
    <row r="140" ht="12.75">
      <c r="A140" s="86"/>
    </row>
    <row r="141" ht="12.75">
      <c r="A141" s="86"/>
    </row>
    <row r="142" ht="12.75">
      <c r="A142" s="86"/>
    </row>
    <row r="143" ht="12.75">
      <c r="A143" s="86"/>
    </row>
    <row r="144" ht="12.75">
      <c r="A144" s="86"/>
    </row>
    <row r="145" ht="12.75">
      <c r="A145" s="86"/>
    </row>
    <row r="146" ht="12.75">
      <c r="A146" s="86"/>
    </row>
    <row r="147" ht="12.75">
      <c r="A147" s="86"/>
    </row>
    <row r="148" ht="12.75">
      <c r="A148" s="86"/>
    </row>
    <row r="149" ht="12.75">
      <c r="A149" s="86"/>
    </row>
    <row r="150" ht="12.75">
      <c r="A150" s="86"/>
    </row>
    <row r="151" ht="12.75">
      <c r="A151" s="86"/>
    </row>
    <row r="152" ht="12.75">
      <c r="A152" s="86"/>
    </row>
    <row r="153" ht="12.75">
      <c r="A153" s="86"/>
    </row>
    <row r="154" ht="12.75">
      <c r="A154" s="86"/>
    </row>
    <row r="155" ht="12.75">
      <c r="A155" s="86"/>
    </row>
    <row r="156" ht="12.75">
      <c r="A156" s="86"/>
    </row>
    <row r="157" ht="12.75">
      <c r="A157" s="86"/>
    </row>
    <row r="158" ht="12.75">
      <c r="A158" s="86"/>
    </row>
    <row r="159" ht="12.75">
      <c r="A159" s="86"/>
    </row>
    <row r="160" ht="12.75">
      <c r="A160" s="86"/>
    </row>
    <row r="161" ht="12.75">
      <c r="A161" s="86"/>
    </row>
    <row r="162" ht="12.75">
      <c r="A162" s="86"/>
    </row>
    <row r="163" ht="12.75">
      <c r="A163" s="86"/>
    </row>
    <row r="164" ht="12.75">
      <c r="A164" s="86"/>
    </row>
    <row r="165" ht="12.75">
      <c r="A165" s="86"/>
    </row>
    <row r="166" ht="12.75">
      <c r="A166" s="86"/>
    </row>
    <row r="167" ht="12.75">
      <c r="A167" s="86"/>
    </row>
    <row r="168" ht="12.75">
      <c r="A168" s="86"/>
    </row>
    <row r="169" ht="12.75">
      <c r="A169" s="86"/>
    </row>
    <row r="170" ht="12.75">
      <c r="A170" s="86"/>
    </row>
    <row r="171" ht="12.75">
      <c r="A171" s="86"/>
    </row>
    <row r="172" ht="12.75">
      <c r="A172" s="86"/>
    </row>
    <row r="173" ht="12.75">
      <c r="A173" s="86"/>
    </row>
    <row r="174" ht="12.75">
      <c r="A174" s="86"/>
    </row>
    <row r="175" ht="12.75">
      <c r="A175" s="86"/>
    </row>
    <row r="176" ht="12.75">
      <c r="A176" s="86"/>
    </row>
    <row r="177" ht="12.75">
      <c r="A177" s="86"/>
    </row>
    <row r="178" ht="12.75">
      <c r="A178" s="86"/>
    </row>
    <row r="179" ht="12.75">
      <c r="A179" s="86"/>
    </row>
    <row r="180" ht="12.75">
      <c r="A180" s="86"/>
    </row>
    <row r="181" ht="12.75">
      <c r="A181" s="86"/>
    </row>
    <row r="182" ht="12.75">
      <c r="A182" s="86"/>
    </row>
    <row r="183" ht="12.75">
      <c r="A183" s="86"/>
    </row>
    <row r="184" ht="12.75">
      <c r="A184" s="86"/>
    </row>
    <row r="185" ht="12.75">
      <c r="A185" s="86"/>
    </row>
    <row r="186" ht="12.75">
      <c r="A186" s="86"/>
    </row>
    <row r="187" ht="12.75">
      <c r="A187" s="86"/>
    </row>
    <row r="188" ht="12.75">
      <c r="A188" s="86"/>
    </row>
    <row r="189" ht="12.75">
      <c r="A189" s="86"/>
    </row>
    <row r="190" ht="12.75">
      <c r="A190" s="86"/>
    </row>
  </sheetData>
  <mergeCells count="8">
    <mergeCell ref="E1:G1"/>
    <mergeCell ref="A11:B11"/>
    <mergeCell ref="A32:B32"/>
    <mergeCell ref="A6:C6"/>
    <mergeCell ref="A13:C13"/>
    <mergeCell ref="A3:C3"/>
    <mergeCell ref="A4:C4"/>
    <mergeCell ref="B1:C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&amp;CBUDŻET GMINY CHOJNÓW NA ROK 2006 PLAN PRZYCHODÓW I WYDATKÓW GZGKiM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17"/>
  <sheetViews>
    <sheetView zoomScale="75" zoomScaleNormal="75" workbookViewId="0" topLeftCell="A1">
      <selection activeCell="E4" sqref="E4"/>
    </sheetView>
  </sheetViews>
  <sheetFormatPr defaultColWidth="9.140625" defaultRowHeight="12.75"/>
  <cols>
    <col min="1" max="1" width="6.28125" style="0" customWidth="1"/>
    <col min="5" max="5" width="22.7109375" style="0" customWidth="1"/>
    <col min="6" max="6" width="4.7109375" style="0" customWidth="1"/>
    <col min="7" max="7" width="8.57421875" style="0" customWidth="1"/>
    <col min="8" max="8" width="5.140625" style="0" customWidth="1"/>
    <col min="9" max="9" width="7.421875" style="0" customWidth="1"/>
  </cols>
  <sheetData>
    <row r="1" spans="1:8" ht="12.75">
      <c r="A1" s="114"/>
      <c r="E1" s="537" t="s">
        <v>114</v>
      </c>
      <c r="F1" s="537"/>
      <c r="G1" s="537"/>
      <c r="H1" s="537"/>
    </row>
    <row r="2" spans="1:8" ht="12.75">
      <c r="A2" s="114"/>
      <c r="E2" s="537" t="s">
        <v>26</v>
      </c>
      <c r="F2" s="537"/>
      <c r="G2" s="537"/>
      <c r="H2" s="537"/>
    </row>
    <row r="3" spans="1:8" ht="12.75">
      <c r="A3" s="114"/>
      <c r="E3" s="537" t="s">
        <v>586</v>
      </c>
      <c r="F3" s="537"/>
      <c r="G3" s="537"/>
      <c r="H3" s="537"/>
    </row>
    <row r="4" ht="12.75">
      <c r="A4" s="115"/>
    </row>
    <row r="5" ht="12.75">
      <c r="A5" s="115"/>
    </row>
    <row r="6" spans="1:9" ht="63" customHeight="1">
      <c r="A6" s="538" t="s">
        <v>115</v>
      </c>
      <c r="B6" s="538"/>
      <c r="C6" s="538"/>
      <c r="D6" s="538"/>
      <c r="E6" s="538"/>
      <c r="F6" s="538"/>
      <c r="G6" s="538"/>
      <c r="H6" s="538"/>
      <c r="I6" s="538"/>
    </row>
    <row r="7" spans="1:9" ht="27" customHeight="1" thickBot="1">
      <c r="A7" s="119"/>
      <c r="B7" s="119"/>
      <c r="C7" s="119"/>
      <c r="D7" s="119"/>
      <c r="E7" s="119"/>
      <c r="F7" s="119"/>
      <c r="G7" s="119"/>
      <c r="H7" s="119"/>
      <c r="I7" s="119"/>
    </row>
    <row r="8" spans="1:9" ht="54.75" customHeight="1" thickBot="1" thickTop="1">
      <c r="A8" s="116" t="s">
        <v>107</v>
      </c>
      <c r="B8" s="525" t="s">
        <v>116</v>
      </c>
      <c r="C8" s="525"/>
      <c r="D8" s="525"/>
      <c r="E8" s="525"/>
      <c r="F8" s="525" t="s">
        <v>109</v>
      </c>
      <c r="G8" s="525"/>
      <c r="H8" s="525"/>
      <c r="I8" s="526"/>
    </row>
    <row r="9" spans="1:9" ht="39.75" customHeight="1" thickTop="1">
      <c r="A9" s="120" t="s">
        <v>110</v>
      </c>
      <c r="B9" s="556" t="s">
        <v>117</v>
      </c>
      <c r="C9" s="556"/>
      <c r="D9" s="556"/>
      <c r="E9" s="556"/>
      <c r="F9" s="557">
        <v>94200</v>
      </c>
      <c r="G9" s="557"/>
      <c r="H9" s="557"/>
      <c r="I9" s="558"/>
    </row>
    <row r="10" spans="1:9" ht="39.75" customHeight="1">
      <c r="A10" s="121" t="s">
        <v>111</v>
      </c>
      <c r="B10" s="559" t="s">
        <v>118</v>
      </c>
      <c r="C10" s="559"/>
      <c r="D10" s="559"/>
      <c r="E10" s="559"/>
      <c r="F10" s="552">
        <v>7000</v>
      </c>
      <c r="G10" s="552"/>
      <c r="H10" s="552"/>
      <c r="I10" s="553"/>
    </row>
    <row r="11" spans="1:9" ht="39.75" customHeight="1">
      <c r="A11" s="121" t="s">
        <v>120</v>
      </c>
      <c r="B11" s="559" t="s">
        <v>119</v>
      </c>
      <c r="C11" s="559"/>
      <c r="D11" s="559"/>
      <c r="E11" s="559"/>
      <c r="F11" s="552">
        <v>8000</v>
      </c>
      <c r="G11" s="552"/>
      <c r="H11" s="552"/>
      <c r="I11" s="553"/>
    </row>
    <row r="12" spans="1:9" ht="39.75" customHeight="1">
      <c r="A12" s="121" t="s">
        <v>121</v>
      </c>
      <c r="B12" s="559" t="s">
        <v>123</v>
      </c>
      <c r="C12" s="559"/>
      <c r="D12" s="559"/>
      <c r="E12" s="559"/>
      <c r="F12" s="552">
        <v>8700</v>
      </c>
      <c r="G12" s="552"/>
      <c r="H12" s="552"/>
      <c r="I12" s="553"/>
    </row>
    <row r="13" spans="1:9" ht="39.75" customHeight="1">
      <c r="A13" s="121" t="s">
        <v>122</v>
      </c>
      <c r="B13" s="550" t="s">
        <v>127</v>
      </c>
      <c r="C13" s="550"/>
      <c r="D13" s="550"/>
      <c r="E13" s="550"/>
      <c r="F13" s="552">
        <v>6500</v>
      </c>
      <c r="G13" s="552"/>
      <c r="H13" s="552"/>
      <c r="I13" s="553"/>
    </row>
    <row r="14" spans="1:9" ht="39.75" customHeight="1">
      <c r="A14" s="121" t="s">
        <v>124</v>
      </c>
      <c r="B14" s="550" t="s">
        <v>128</v>
      </c>
      <c r="C14" s="550"/>
      <c r="D14" s="550"/>
      <c r="E14" s="550"/>
      <c r="F14" s="552">
        <v>1000</v>
      </c>
      <c r="G14" s="552"/>
      <c r="H14" s="552"/>
      <c r="I14" s="553"/>
    </row>
    <row r="15" spans="1:9" ht="39.75" customHeight="1">
      <c r="A15" s="121" t="s">
        <v>125</v>
      </c>
      <c r="B15" s="550" t="s">
        <v>129</v>
      </c>
      <c r="C15" s="550"/>
      <c r="D15" s="550"/>
      <c r="E15" s="550"/>
      <c r="F15" s="552">
        <v>2600</v>
      </c>
      <c r="G15" s="552"/>
      <c r="H15" s="552"/>
      <c r="I15" s="553"/>
    </row>
    <row r="16" spans="1:9" ht="39.75" customHeight="1" thickBot="1">
      <c r="A16" s="122" t="s">
        <v>126</v>
      </c>
      <c r="B16" s="551" t="s">
        <v>130</v>
      </c>
      <c r="C16" s="551"/>
      <c r="D16" s="551"/>
      <c r="E16" s="551"/>
      <c r="F16" s="554">
        <v>2000</v>
      </c>
      <c r="G16" s="554"/>
      <c r="H16" s="554"/>
      <c r="I16" s="555"/>
    </row>
    <row r="17" spans="1:9" ht="39.75" customHeight="1" thickBot="1" thickTop="1">
      <c r="A17" s="527" t="s">
        <v>76</v>
      </c>
      <c r="B17" s="528"/>
      <c r="C17" s="528"/>
      <c r="D17" s="528"/>
      <c r="E17" s="528"/>
      <c r="F17" s="529">
        <f>SUM(F9:I16)</f>
        <v>130000</v>
      </c>
      <c r="G17" s="529"/>
      <c r="H17" s="529"/>
      <c r="I17" s="530"/>
    </row>
    <row r="18" ht="13.5" thickTop="1"/>
  </sheetData>
  <mergeCells count="24">
    <mergeCell ref="E1:H1"/>
    <mergeCell ref="E2:H2"/>
    <mergeCell ref="E3:H3"/>
    <mergeCell ref="A6:I6"/>
    <mergeCell ref="A17:E17"/>
    <mergeCell ref="F17:I17"/>
    <mergeCell ref="B8:E8"/>
    <mergeCell ref="F8:I8"/>
    <mergeCell ref="B9:E9"/>
    <mergeCell ref="F9:I9"/>
    <mergeCell ref="B10:E10"/>
    <mergeCell ref="F10:I10"/>
    <mergeCell ref="B11:E11"/>
    <mergeCell ref="B12:E12"/>
    <mergeCell ref="F11:I11"/>
    <mergeCell ref="F12:I12"/>
    <mergeCell ref="B13:E13"/>
    <mergeCell ref="B14:E14"/>
    <mergeCell ref="F13:I13"/>
    <mergeCell ref="F14:I14"/>
    <mergeCell ref="B15:E15"/>
    <mergeCell ref="B16:E16"/>
    <mergeCell ref="F15:I15"/>
    <mergeCell ref="F16:I16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&amp;CBUDŻET GMINY CHOJNÓW 2006R - DOTACJA PODMIOTOWA DLA BIBLIOTEKI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2006-01-26T08:53:00Z</cp:lastPrinted>
  <dcterms:created xsi:type="dcterms:W3CDTF">2005-10-31T06:56:44Z</dcterms:created>
  <dcterms:modified xsi:type="dcterms:W3CDTF">2006-01-26T08:57:53Z</dcterms:modified>
  <cp:category/>
  <cp:version/>
  <cp:contentType/>
  <cp:contentStatus/>
</cp:coreProperties>
</file>