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8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</sheets>
  <definedNames/>
  <calcPr fullCalcOnLoad="1"/>
</workbook>
</file>

<file path=xl/sharedStrings.xml><?xml version="1.0" encoding="utf-8"?>
<sst xmlns="http://schemas.openxmlformats.org/spreadsheetml/2006/main" count="285" uniqueCount="54">
  <si>
    <t>Prognoza kwoty długu i jego spłaty</t>
  </si>
  <si>
    <t>Załącznik Nr 12</t>
  </si>
  <si>
    <t>do Uchwały Rady Gminy w Chojnowie</t>
  </si>
  <si>
    <t>Lp.</t>
  </si>
  <si>
    <t xml:space="preserve">Rodzaj zobowiązania wg art.10 ust.1 ustawy o finansach publicznych </t>
  </si>
  <si>
    <t>Kwota zadłużenia na koniec roku poprzedzającego rok budżetowy</t>
  </si>
  <si>
    <t xml:space="preserve">Prognozowane kwoty spłat z poszczególnych tytułów i ogółem w roku budżetowym i latach następnych </t>
  </si>
  <si>
    <t>Prognozowane zwiększenie zobowiązań z poszczególnych tytułów na koniec roku budżetowego i kolejnych lat</t>
  </si>
  <si>
    <t>Prognozowane dochody wg wskźnika inflacji w kolejnych latach</t>
  </si>
  <si>
    <t>wskaźnik inflacji</t>
  </si>
  <si>
    <t>planowane dochody w roku budżetowym i prognozowane w latach następnych</t>
  </si>
  <si>
    <t>1.</t>
  </si>
  <si>
    <t>2.</t>
  </si>
  <si>
    <t>Kredyty (ogółem)</t>
  </si>
  <si>
    <t>Wyemitowane papiery wartościowe</t>
  </si>
  <si>
    <t>3.</t>
  </si>
  <si>
    <t>4.</t>
  </si>
  <si>
    <t>Pożyczki (ogółem)</t>
  </si>
  <si>
    <t>Przyjęte depozyty</t>
  </si>
  <si>
    <t>Zobowiązania wymagalne:</t>
  </si>
  <si>
    <t>Razem</t>
  </si>
  <si>
    <t>5.</t>
  </si>
  <si>
    <t xml:space="preserve">   i orzeczeń sądu</t>
  </si>
  <si>
    <t xml:space="preserve">   poręczeń i gwarancji</t>
  </si>
  <si>
    <t xml:space="preserve">   z innych tytułów</t>
  </si>
  <si>
    <t>-  jednostek budżetowych</t>
  </si>
  <si>
    <t>-  wynikające z ustaw</t>
  </si>
  <si>
    <t>-  wynikające</t>
  </si>
  <si>
    <t>ROK 2007</t>
  </si>
  <si>
    <t>ROK 2006</t>
  </si>
  <si>
    <t>ROK 2008</t>
  </si>
  <si>
    <t>ROK 2009</t>
  </si>
  <si>
    <t>ROK 2010</t>
  </si>
  <si>
    <t>ROK 2011</t>
  </si>
  <si>
    <t>ROK 2012</t>
  </si>
  <si>
    <t>ROK 2013</t>
  </si>
  <si>
    <t>ROK 2014</t>
  </si>
  <si>
    <t>*</t>
  </si>
  <si>
    <t>Pożyczki (ogółem) w tym:</t>
  </si>
  <si>
    <t>strona1/9</t>
  </si>
  <si>
    <t>strona 2/9</t>
  </si>
  <si>
    <t>strona 3/9</t>
  </si>
  <si>
    <t>strona 4/9</t>
  </si>
  <si>
    <t>strona 5/9</t>
  </si>
  <si>
    <t>strona 6/9</t>
  </si>
  <si>
    <t>strona 7/9</t>
  </si>
  <si>
    <t>strona 8/9</t>
  </si>
  <si>
    <t>strona 9/9</t>
  </si>
  <si>
    <t>na realizację programów i projektów realizowanych z udziałem środków pochodzących z funduszy strukturalnych i Funduszu Spójności UE.</t>
  </si>
  <si>
    <t>Stan zobowiązań z poszczególnych tytułów na koniec roku budżetowego i kolejnych lat</t>
  </si>
  <si>
    <t>Procentowy udział zobowiązań ogółem w dochodach jednostki</t>
  </si>
  <si>
    <t xml:space="preserve">- wynikające z udzielonych </t>
  </si>
  <si>
    <r>
      <t xml:space="preserve">Razem </t>
    </r>
    <r>
      <rPr>
        <b/>
        <sz val="10"/>
        <rFont val="Arial CE"/>
        <family val="2"/>
      </rPr>
      <t>po wyłączeniu pożyczek zgodnie z art.169 ust.3 i art.170 ust.3 ustawy o finansach publicznych</t>
    </r>
  </si>
  <si>
    <t>Nr XLIV/261/2006 z dnia 25 stycznia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</si>
</sst>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yyyy/mm/dd;@"/>
    <numFmt numFmtId="168" formatCode="[$-415]d\ mmmm\ yyyy"/>
  </numFmts>
  <fonts count="5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 quotePrefix="1">
      <alignment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quotePrefix="1">
      <alignment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2" fillId="0" borderId="4" xfId="15" applyFont="1" applyBorder="1" applyAlignment="1">
      <alignment vertical="center" wrapText="1"/>
    </xf>
    <xf numFmtId="43" fontId="2" fillId="0" borderId="7" xfId="15" applyFont="1" applyBorder="1" applyAlignment="1">
      <alignment vertical="center" wrapText="1"/>
    </xf>
    <xf numFmtId="43" fontId="2" fillId="0" borderId="1" xfId="15" applyFont="1" applyBorder="1" applyAlignment="1">
      <alignment vertical="center" wrapText="1"/>
    </xf>
    <xf numFmtId="43" fontId="2" fillId="0" borderId="8" xfId="15" applyFont="1" applyBorder="1" applyAlignment="1">
      <alignment vertical="center" wrapText="1"/>
    </xf>
    <xf numFmtId="43" fontId="2" fillId="0" borderId="2" xfId="15" applyFont="1" applyBorder="1" applyAlignment="1">
      <alignment horizontal="center" vertical="center" wrapText="1"/>
    </xf>
    <xf numFmtId="43" fontId="2" fillId="0" borderId="2" xfId="15" applyFont="1" applyBorder="1" applyAlignment="1">
      <alignment vertical="center" wrapText="1"/>
    </xf>
    <xf numFmtId="43" fontId="2" fillId="0" borderId="9" xfId="15" applyFont="1" applyBorder="1" applyAlignment="1">
      <alignment vertical="center" wrapText="1"/>
    </xf>
    <xf numFmtId="43" fontId="2" fillId="0" borderId="3" xfId="15" applyFont="1" applyBorder="1" applyAlignment="1">
      <alignment horizontal="right" vertical="center" wrapText="1"/>
    </xf>
    <xf numFmtId="43" fontId="2" fillId="0" borderId="3" xfId="15" applyFont="1" applyBorder="1" applyAlignment="1">
      <alignment vertical="center" wrapText="1"/>
    </xf>
    <xf numFmtId="43" fontId="2" fillId="0" borderId="10" xfId="15" applyFont="1" applyBorder="1" applyAlignment="1">
      <alignment vertical="center" wrapText="1"/>
    </xf>
    <xf numFmtId="43" fontId="2" fillId="0" borderId="3" xfId="15" applyFont="1" applyBorder="1" applyAlignment="1">
      <alignment horizontal="center" vertical="center" wrapText="1"/>
    </xf>
    <xf numFmtId="43" fontId="3" fillId="0" borderId="11" xfId="15" applyFont="1" applyBorder="1" applyAlignment="1">
      <alignment vertical="center" wrapText="1"/>
    </xf>
    <xf numFmtId="43" fontId="3" fillId="0" borderId="12" xfId="15" applyFont="1" applyBorder="1" applyAlignment="1">
      <alignment vertical="center" wrapText="1"/>
    </xf>
    <xf numFmtId="166" fontId="3" fillId="0" borderId="11" xfId="15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3" fontId="2" fillId="0" borderId="3" xfId="15" applyFont="1" applyBorder="1" applyAlignment="1">
      <alignment horizontal="right" vertical="center" wrapText="1"/>
    </xf>
    <xf numFmtId="43" fontId="2" fillId="0" borderId="3" xfId="15" applyFont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 wrapText="1"/>
    </xf>
    <xf numFmtId="43" fontId="2" fillId="0" borderId="10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D1">
      <selection activeCell="F4" sqref="F4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30" t="s">
        <v>1</v>
      </c>
      <c r="G1" s="30"/>
      <c r="H1" s="30"/>
      <c r="I1" s="30"/>
    </row>
    <row r="2" spans="6:9" ht="15.75" customHeight="1">
      <c r="F2" s="30" t="s">
        <v>2</v>
      </c>
      <c r="G2" s="30"/>
      <c r="H2" s="30"/>
      <c r="I2" s="30"/>
    </row>
    <row r="3" spans="6:9" ht="24.75" customHeight="1">
      <c r="F3" s="30" t="s">
        <v>53</v>
      </c>
      <c r="G3" s="30"/>
      <c r="H3" s="30"/>
      <c r="I3" s="30"/>
    </row>
    <row r="4" spans="6:9" ht="24.75" customHeight="1">
      <c r="F4" s="27"/>
      <c r="G4" s="27"/>
      <c r="H4" s="27"/>
      <c r="I4" s="27"/>
    </row>
    <row r="5" spans="6:9" ht="15.75">
      <c r="F5" s="47" t="s">
        <v>39</v>
      </c>
      <c r="G5" s="30"/>
      <c r="H5" s="30"/>
      <c r="I5" s="30"/>
    </row>
    <row r="6" spans="1:9" ht="18">
      <c r="A6" s="31" t="s">
        <v>0</v>
      </c>
      <c r="B6" s="31"/>
      <c r="C6" s="31"/>
      <c r="D6" s="31"/>
      <c r="E6" s="31"/>
      <c r="F6" s="31"/>
      <c r="G6" s="31"/>
      <c r="H6" s="31"/>
      <c r="I6" s="31"/>
    </row>
    <row r="7" spans="3:11" ht="16.5" thickBot="1">
      <c r="C7" s="30"/>
      <c r="D7" s="30"/>
      <c r="E7" s="30"/>
      <c r="F7" s="30"/>
      <c r="G7" s="30"/>
      <c r="H7" s="30"/>
      <c r="I7" s="30"/>
      <c r="J7" s="30"/>
      <c r="K7" s="30"/>
    </row>
    <row r="8" spans="1:9" ht="56.25" customHeight="1">
      <c r="A8" s="34" t="s">
        <v>3</v>
      </c>
      <c r="B8" s="32" t="s">
        <v>4</v>
      </c>
      <c r="C8" s="32" t="s">
        <v>5</v>
      </c>
      <c r="D8" s="32" t="s">
        <v>6</v>
      </c>
      <c r="E8" s="32" t="s">
        <v>7</v>
      </c>
      <c r="F8" s="32" t="s">
        <v>49</v>
      </c>
      <c r="G8" s="32" t="s">
        <v>8</v>
      </c>
      <c r="H8" s="32"/>
      <c r="I8" s="36" t="s">
        <v>50</v>
      </c>
    </row>
    <row r="9" spans="1:9" ht="66.75" customHeight="1" thickBot="1">
      <c r="A9" s="35"/>
      <c r="B9" s="33"/>
      <c r="C9" s="33"/>
      <c r="D9" s="33"/>
      <c r="E9" s="33"/>
      <c r="F9" s="33"/>
      <c r="G9" s="3" t="s">
        <v>9</v>
      </c>
      <c r="H9" s="3" t="s">
        <v>10</v>
      </c>
      <c r="I9" s="37"/>
    </row>
    <row r="10" spans="1:9" ht="42" customHeight="1" thickBot="1">
      <c r="A10" s="38" t="s">
        <v>29</v>
      </c>
      <c r="B10" s="39"/>
      <c r="C10" s="39"/>
      <c r="D10" s="39"/>
      <c r="E10" s="39"/>
      <c r="F10" s="39"/>
      <c r="G10" s="39"/>
      <c r="H10" s="39"/>
      <c r="I10" s="40"/>
    </row>
    <row r="11" spans="1:9" ht="45" customHeight="1">
      <c r="A11" s="12" t="s">
        <v>11</v>
      </c>
      <c r="B11" s="9" t="s">
        <v>14</v>
      </c>
      <c r="C11" s="13">
        <v>0</v>
      </c>
      <c r="D11" s="13">
        <v>0</v>
      </c>
      <c r="E11" s="13">
        <v>0</v>
      </c>
      <c r="F11" s="13">
        <v>0</v>
      </c>
      <c r="G11" s="13"/>
      <c r="H11" s="13"/>
      <c r="I11" s="14"/>
    </row>
    <row r="12" spans="1:9" ht="30" customHeight="1">
      <c r="A12" s="11" t="s">
        <v>12</v>
      </c>
      <c r="B12" s="2" t="s">
        <v>13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6"/>
    </row>
    <row r="13" spans="1:9" ht="31.5" customHeight="1">
      <c r="A13" s="11" t="s">
        <v>15</v>
      </c>
      <c r="B13" s="2" t="s">
        <v>38</v>
      </c>
      <c r="C13" s="15">
        <v>2808453</v>
      </c>
      <c r="D13" s="15">
        <v>1478244</v>
      </c>
      <c r="E13" s="15">
        <v>1876309</v>
      </c>
      <c r="F13" s="15">
        <f>SUM(C13,-D13,E13)</f>
        <v>3206518</v>
      </c>
      <c r="G13" s="15"/>
      <c r="H13" s="15"/>
      <c r="I13" s="16"/>
    </row>
    <row r="14" spans="1:9" ht="80.25" customHeight="1">
      <c r="A14" s="28" t="s">
        <v>37</v>
      </c>
      <c r="B14" s="29" t="s">
        <v>48</v>
      </c>
      <c r="C14" s="15">
        <v>876976</v>
      </c>
      <c r="D14" s="15">
        <v>876976</v>
      </c>
      <c r="E14" s="15"/>
      <c r="F14" s="15">
        <f>SUM(C14,-D14,E14)</f>
        <v>0</v>
      </c>
      <c r="G14" s="15"/>
      <c r="H14" s="15"/>
      <c r="I14" s="16"/>
    </row>
    <row r="15" spans="1:9" ht="34.5" customHeight="1">
      <c r="A15" s="11" t="s">
        <v>16</v>
      </c>
      <c r="B15" s="2" t="s">
        <v>18</v>
      </c>
      <c r="C15" s="15">
        <v>0</v>
      </c>
      <c r="D15" s="15">
        <v>0</v>
      </c>
      <c r="E15" s="15">
        <v>0</v>
      </c>
      <c r="F15" s="15">
        <v>0</v>
      </c>
      <c r="G15" s="15"/>
      <c r="H15" s="15"/>
      <c r="I15" s="16"/>
    </row>
    <row r="16" spans="1:9" ht="15.75" customHeight="1">
      <c r="A16" s="35" t="s">
        <v>21</v>
      </c>
      <c r="B16" s="4" t="s">
        <v>19</v>
      </c>
      <c r="C16" s="17"/>
      <c r="D16" s="17"/>
      <c r="E16" s="18"/>
      <c r="F16" s="18"/>
      <c r="G16" s="18"/>
      <c r="H16" s="18"/>
      <c r="I16" s="19"/>
    </row>
    <row r="17" spans="1:9" ht="27" customHeight="1">
      <c r="A17" s="43"/>
      <c r="B17" s="5" t="s">
        <v>25</v>
      </c>
      <c r="C17" s="20"/>
      <c r="D17" s="20"/>
      <c r="E17" s="20"/>
      <c r="F17" s="21"/>
      <c r="G17" s="21"/>
      <c r="H17" s="21"/>
      <c r="I17" s="22"/>
    </row>
    <row r="18" spans="1:9" ht="18" customHeight="1">
      <c r="A18" s="43"/>
      <c r="B18" s="6" t="s">
        <v>26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22</v>
      </c>
      <c r="C19" s="45"/>
      <c r="D19" s="45"/>
      <c r="E19" s="45"/>
      <c r="F19" s="46"/>
      <c r="G19" s="46"/>
      <c r="H19" s="46"/>
      <c r="I19" s="48"/>
    </row>
    <row r="20" spans="1:9" ht="36" customHeight="1">
      <c r="A20" s="43"/>
      <c r="B20" s="8" t="s">
        <v>51</v>
      </c>
      <c r="C20" s="45"/>
      <c r="D20" s="45"/>
      <c r="E20" s="45"/>
      <c r="F20" s="46"/>
      <c r="G20" s="46"/>
      <c r="H20" s="46"/>
      <c r="I20" s="48"/>
    </row>
    <row r="21" spans="1:9" ht="15.75" customHeight="1">
      <c r="A21" s="43"/>
      <c r="B21" s="7" t="s">
        <v>23</v>
      </c>
      <c r="C21" s="45"/>
      <c r="D21" s="45"/>
      <c r="E21" s="45"/>
      <c r="F21" s="46"/>
      <c r="G21" s="46"/>
      <c r="H21" s="46"/>
      <c r="I21" s="48"/>
    </row>
    <row r="22" spans="1:9" ht="24" customHeight="1">
      <c r="A22" s="43"/>
      <c r="B22" s="8" t="s">
        <v>27</v>
      </c>
      <c r="C22" s="45">
        <v>1841864</v>
      </c>
      <c r="D22" s="45">
        <v>365777</v>
      </c>
      <c r="E22" s="45"/>
      <c r="F22" s="46">
        <f>SUM(C22,-D22,E22)</f>
        <v>1476087</v>
      </c>
      <c r="G22" s="46"/>
      <c r="H22" s="46"/>
      <c r="I22" s="48"/>
    </row>
    <row r="23" spans="1:9" ht="16.5" customHeight="1">
      <c r="A23" s="43"/>
      <c r="B23" s="7" t="s">
        <v>24</v>
      </c>
      <c r="C23" s="45"/>
      <c r="D23" s="45"/>
      <c r="E23" s="45"/>
      <c r="F23" s="46"/>
      <c r="G23" s="46"/>
      <c r="H23" s="46"/>
      <c r="I23" s="48"/>
    </row>
    <row r="24" spans="1:9" ht="9.75" customHeight="1" thickBot="1">
      <c r="A24" s="44"/>
      <c r="B24" s="7"/>
      <c r="C24" s="23"/>
      <c r="D24" s="23"/>
      <c r="E24" s="21"/>
      <c r="F24" s="21"/>
      <c r="G24" s="21"/>
      <c r="H24" s="21"/>
      <c r="I24" s="22"/>
    </row>
    <row r="25" spans="1:9" ht="27" customHeight="1" thickBot="1">
      <c r="A25" s="41" t="s">
        <v>20</v>
      </c>
      <c r="B25" s="42"/>
      <c r="C25" s="24">
        <f>C11+C12+C13+C15+C22</f>
        <v>4650317</v>
      </c>
      <c r="D25" s="24">
        <f>D11+D12+D13+D15+D22</f>
        <v>1844021</v>
      </c>
      <c r="E25" s="24">
        <f>SUM(E11:E23)</f>
        <v>1876309</v>
      </c>
      <c r="F25" s="24">
        <f>SUM(F11:F23)</f>
        <v>4682605</v>
      </c>
      <c r="G25" s="24">
        <v>1.5</v>
      </c>
      <c r="H25" s="26">
        <v>17657463</v>
      </c>
      <c r="I25" s="25">
        <f>SUM(F25/H25)*100</f>
        <v>26.51912678508798</v>
      </c>
    </row>
    <row r="26" spans="1:9" ht="53.25" customHeight="1" thickBot="1">
      <c r="A26" s="41" t="s">
        <v>52</v>
      </c>
      <c r="B26" s="42"/>
      <c r="C26" s="24">
        <v>3773341</v>
      </c>
      <c r="D26" s="24">
        <f>D25-D14</f>
        <v>967045</v>
      </c>
      <c r="E26" s="24">
        <f>SUM(E12:E24)</f>
        <v>1876309</v>
      </c>
      <c r="F26" s="24">
        <f>SUM(F12:F24)</f>
        <v>4682605</v>
      </c>
      <c r="G26" s="24">
        <v>1.5</v>
      </c>
      <c r="H26" s="26">
        <v>17657463</v>
      </c>
      <c r="I26" s="25">
        <f>SUM(F26/H26)*100</f>
        <v>26.51912678508798</v>
      </c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  <row r="34" spans="1:2" ht="15.75">
      <c r="A34" s="10"/>
      <c r="B34" s="10"/>
    </row>
    <row r="35" spans="1:2" ht="15.75">
      <c r="A35" s="10"/>
      <c r="B35" s="10"/>
    </row>
  </sheetData>
  <mergeCells count="39">
    <mergeCell ref="A26:B26"/>
    <mergeCell ref="F5:I5"/>
    <mergeCell ref="I18:I19"/>
    <mergeCell ref="I20:I21"/>
    <mergeCell ref="I22:I23"/>
    <mergeCell ref="G18:G19"/>
    <mergeCell ref="G20:G21"/>
    <mergeCell ref="G22:G23"/>
    <mergeCell ref="H18:H19"/>
    <mergeCell ref="H20:H21"/>
    <mergeCell ref="H22:H23"/>
    <mergeCell ref="E20:E21"/>
    <mergeCell ref="E22:E23"/>
    <mergeCell ref="F18:F19"/>
    <mergeCell ref="F20:F21"/>
    <mergeCell ref="F22:F23"/>
    <mergeCell ref="A10:I10"/>
    <mergeCell ref="A25:B25"/>
    <mergeCell ref="A16:A24"/>
    <mergeCell ref="C18:C19"/>
    <mergeCell ref="C20:C21"/>
    <mergeCell ref="C22:C23"/>
    <mergeCell ref="D18:D19"/>
    <mergeCell ref="D20:D21"/>
    <mergeCell ref="D22:D23"/>
    <mergeCell ref="E18:E19"/>
    <mergeCell ref="F8:F9"/>
    <mergeCell ref="A8:A9"/>
    <mergeCell ref="G8:H8"/>
    <mergeCell ref="I8:I9"/>
    <mergeCell ref="B8:B9"/>
    <mergeCell ref="C8:C9"/>
    <mergeCell ref="D8:D9"/>
    <mergeCell ref="E8:E9"/>
    <mergeCell ref="C7:K7"/>
    <mergeCell ref="A6:I6"/>
    <mergeCell ref="F1:I1"/>
    <mergeCell ref="F2:I2"/>
    <mergeCell ref="F3:I3"/>
  </mergeCells>
  <printOptions horizontalCentered="1"/>
  <pageMargins left="0.984251968503937" right="0.984251968503937" top="0.7874015748031497" bottom="0.7874015748031497" header="0.5118110236220472" footer="0.5118110236220472"/>
  <pageSetup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1">
      <selection activeCell="F20" sqref="F20:F21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40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28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>
        <v>3206518</v>
      </c>
      <c r="D12" s="15">
        <v>642268</v>
      </c>
      <c r="E12" s="15"/>
      <c r="F12" s="15">
        <f>SUM(C12,-D12,E12)</f>
        <v>2564250</v>
      </c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1476087</v>
      </c>
      <c r="D20" s="45">
        <v>365777</v>
      </c>
      <c r="E20" s="45"/>
      <c r="F20" s="46">
        <f>SUM(C20,-D20,E20)</f>
        <v>1110310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4682605</v>
      </c>
      <c r="D23" s="24">
        <f>SUM(D10:D21)</f>
        <v>1008045</v>
      </c>
      <c r="E23" s="24">
        <f>SUM(E10:E21)</f>
        <v>0</v>
      </c>
      <c r="F23" s="24">
        <f>SUM(F10:F21)</f>
        <v>3674560</v>
      </c>
      <c r="G23" s="24">
        <v>1.5</v>
      </c>
      <c r="H23" s="26">
        <f>'2006'!H25*((G23/100)+1)</f>
        <v>17922324.944999997</v>
      </c>
      <c r="I23" s="25">
        <f>SUM(F23/H23)*100</f>
        <v>20.50269711812772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1">
      <selection activeCell="C13" sqref="C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41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30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>
        <v>2564250</v>
      </c>
      <c r="D12" s="15">
        <v>469593</v>
      </c>
      <c r="E12" s="15"/>
      <c r="F12" s="15">
        <f>SUM(C12,-D12,E12)</f>
        <v>2094657</v>
      </c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1110310</v>
      </c>
      <c r="D20" s="45">
        <v>365777</v>
      </c>
      <c r="E20" s="45"/>
      <c r="F20" s="46">
        <f>SUM(C20,-D20,E20)</f>
        <v>744533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3674560</v>
      </c>
      <c r="D23" s="24">
        <f>SUM(D10:D21)</f>
        <v>835370</v>
      </c>
      <c r="E23" s="24">
        <f>SUM(E10:E21)</f>
        <v>0</v>
      </c>
      <c r="F23" s="24">
        <f>SUM(F10:F21)</f>
        <v>2839190</v>
      </c>
      <c r="G23" s="24">
        <v>1</v>
      </c>
      <c r="H23" s="26">
        <f>'2007'!H23*((G23/100)+1)</f>
        <v>18101548.19445</v>
      </c>
      <c r="I23" s="25">
        <f>SUM(F23/H23)*100</f>
        <v>15.68479098859901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42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31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>
        <v>2094657</v>
      </c>
      <c r="D12" s="15">
        <v>634501</v>
      </c>
      <c r="E12" s="15"/>
      <c r="F12" s="15">
        <f>SUM(C12,-D12,E12)</f>
        <v>1460156</v>
      </c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744533</v>
      </c>
      <c r="D20" s="45">
        <v>365777</v>
      </c>
      <c r="E20" s="45"/>
      <c r="F20" s="46">
        <f>SUM(C20,-D20,E20)</f>
        <v>378756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2839190</v>
      </c>
      <c r="D23" s="24">
        <f>SUM(D10:D21)</f>
        <v>1000278</v>
      </c>
      <c r="E23" s="24">
        <f>SUM(E10:E21)</f>
        <v>0</v>
      </c>
      <c r="F23" s="24">
        <f>SUM(F10:F22)</f>
        <v>1838912</v>
      </c>
      <c r="G23" s="24">
        <v>1</v>
      </c>
      <c r="H23" s="26">
        <f>'2008'!H23*((G23/100)+1)</f>
        <v>18282563.6763945</v>
      </c>
      <c r="I23" s="25">
        <f>SUM(F23/H23)*100</f>
        <v>10.058283031576737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43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32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>
        <v>1460156</v>
      </c>
      <c r="D12" s="15">
        <v>678360</v>
      </c>
      <c r="E12" s="15"/>
      <c r="F12" s="15">
        <f>SUM(C12,-D12,E12)</f>
        <v>781796</v>
      </c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378756</v>
      </c>
      <c r="D20" s="45">
        <v>204652</v>
      </c>
      <c r="E20" s="45"/>
      <c r="F20" s="46">
        <f>SUM(C20,-D20,E20)</f>
        <v>174104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1838912</v>
      </c>
      <c r="D23" s="24">
        <f>SUM(D10:D21)</f>
        <v>883012</v>
      </c>
      <c r="E23" s="24">
        <f>SUM(E10:E21)</f>
        <v>0</v>
      </c>
      <c r="F23" s="24">
        <f>SUM(F10:F22)</f>
        <v>955900</v>
      </c>
      <c r="G23" s="24">
        <v>1</v>
      </c>
      <c r="H23" s="26">
        <f>'2009'!H23*((G23/100)+1)</f>
        <v>18465389.313158445</v>
      </c>
      <c r="I23" s="25">
        <f>SUM(F23/H23)*100</f>
        <v>5.17671186774722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1">
      <selection activeCell="D13" sqref="D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44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33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>
        <v>781796</v>
      </c>
      <c r="D12" s="15">
        <v>625436</v>
      </c>
      <c r="E12" s="15"/>
      <c r="F12" s="15">
        <f>C12-D12+E12</f>
        <v>156360</v>
      </c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174104</v>
      </c>
      <c r="D20" s="45">
        <v>43526</v>
      </c>
      <c r="E20" s="45"/>
      <c r="F20" s="46">
        <f>SUM(C20,-D20,E20)</f>
        <v>130578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955900</v>
      </c>
      <c r="D23" s="24">
        <f>SUM(D10:D21)</f>
        <v>668962</v>
      </c>
      <c r="E23" s="24">
        <f>SUM(E10:E21)</f>
        <v>0</v>
      </c>
      <c r="F23" s="24">
        <f>SUM(F10:F22)</f>
        <v>286938</v>
      </c>
      <c r="G23" s="24">
        <v>1</v>
      </c>
      <c r="H23" s="26">
        <f>'2010'!H23*((G23/100)+1)</f>
        <v>18650043.20629003</v>
      </c>
      <c r="I23" s="25">
        <f>SUM(F23/H23)*100</f>
        <v>1.538537990642432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1:I1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E18:E19"/>
    <mergeCell ref="E20:E21"/>
    <mergeCell ref="F16:F17"/>
    <mergeCell ref="F18:F19"/>
    <mergeCell ref="F20:F21"/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B10">
      <selection activeCell="G13" sqref="G13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45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34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>
        <v>156360</v>
      </c>
      <c r="D12" s="15">
        <v>156360</v>
      </c>
      <c r="E12" s="15"/>
      <c r="F12" s="15">
        <f>C12-D12+E12</f>
        <v>0</v>
      </c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130578</v>
      </c>
      <c r="D20" s="45">
        <v>43526</v>
      </c>
      <c r="E20" s="45"/>
      <c r="F20" s="46">
        <f>SUM(C20,-D20,E20)</f>
        <v>87052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286938</v>
      </c>
      <c r="D23" s="24">
        <f>SUM(D10:D21)</f>
        <v>199886</v>
      </c>
      <c r="E23" s="24">
        <f>SUM(E10:E21)</f>
        <v>0</v>
      </c>
      <c r="F23" s="24">
        <f>SUM(F10:F22)</f>
        <v>87052</v>
      </c>
      <c r="G23" s="24">
        <v>1</v>
      </c>
      <c r="H23" s="26">
        <f>'2011'!H23*((G23/100)+1)</f>
        <v>18836543.63835293</v>
      </c>
      <c r="I23" s="25">
        <f>SUM(F23/H23)*100</f>
        <v>0.46214423235669494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8:E19"/>
    <mergeCell ref="E20:E21"/>
    <mergeCell ref="F16:F17"/>
    <mergeCell ref="F18:F19"/>
    <mergeCell ref="F20:F21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3">
      <selection activeCell="I7" sqref="I7:I8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46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35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87052</v>
      </c>
      <c r="D20" s="45">
        <v>43526</v>
      </c>
      <c r="E20" s="45"/>
      <c r="F20" s="46">
        <f>SUM(C20,-D20,E20)</f>
        <v>43526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87052</v>
      </c>
      <c r="D23" s="24">
        <f>SUM(D10:D21)</f>
        <v>43526</v>
      </c>
      <c r="E23" s="24">
        <f>SUM(E10:E21)</f>
        <v>0</v>
      </c>
      <c r="F23" s="24">
        <f>SUM(F10:F22)</f>
        <v>43526</v>
      </c>
      <c r="G23" s="24">
        <v>1</v>
      </c>
      <c r="H23" s="26">
        <f>'2012'!H23*((G23/100)+1)</f>
        <v>19024909.07473646</v>
      </c>
      <c r="I23" s="25">
        <f>SUM(F23/H23)*100</f>
        <v>0.22878427344390834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I16:I17"/>
    <mergeCell ref="I18:I19"/>
    <mergeCell ref="I20:I21"/>
    <mergeCell ref="G16:G17"/>
    <mergeCell ref="G18:G19"/>
    <mergeCell ref="G20:G21"/>
    <mergeCell ref="H16:H17"/>
    <mergeCell ref="H18:H19"/>
    <mergeCell ref="H20:H21"/>
    <mergeCell ref="E16:E17"/>
    <mergeCell ref="E18:E19"/>
    <mergeCell ref="E20:E21"/>
    <mergeCell ref="F16:F17"/>
    <mergeCell ref="F18:F19"/>
    <mergeCell ref="A9:I9"/>
    <mergeCell ref="A23:B23"/>
    <mergeCell ref="A14:A22"/>
    <mergeCell ref="C16:C17"/>
    <mergeCell ref="C18:C19"/>
    <mergeCell ref="C20:C21"/>
    <mergeCell ref="D16:D17"/>
    <mergeCell ref="F20:F21"/>
    <mergeCell ref="D18:D19"/>
    <mergeCell ref="D20:D21"/>
    <mergeCell ref="F7:F8"/>
    <mergeCell ref="A7:A8"/>
    <mergeCell ref="G7:H7"/>
    <mergeCell ref="I7:I8"/>
    <mergeCell ref="B7:B8"/>
    <mergeCell ref="C7:C8"/>
    <mergeCell ref="D7:D8"/>
    <mergeCell ref="E7:E8"/>
    <mergeCell ref="C6:K6"/>
    <mergeCell ref="A5:I5"/>
    <mergeCell ref="F1:I1"/>
    <mergeCell ref="F2:I2"/>
    <mergeCell ref="F3:I3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A14">
      <selection activeCell="I7" sqref="I7:I8"/>
    </sheetView>
  </sheetViews>
  <sheetFormatPr defaultColWidth="9.00390625" defaultRowHeight="12.75"/>
  <cols>
    <col min="1" max="1" width="6.00390625" style="1" customWidth="1"/>
    <col min="2" max="2" width="29.625" style="1" customWidth="1"/>
    <col min="3" max="3" width="20.00390625" style="1" customWidth="1"/>
    <col min="4" max="4" width="25.875" style="1" customWidth="1"/>
    <col min="5" max="5" width="25.625" style="1" customWidth="1"/>
    <col min="6" max="6" width="22.25390625" style="1" customWidth="1"/>
    <col min="7" max="7" width="19.25390625" style="1" customWidth="1"/>
    <col min="8" max="8" width="26.625" style="1" customWidth="1"/>
    <col min="9" max="9" width="21.25390625" style="1" customWidth="1"/>
    <col min="10" max="16384" width="9.125" style="1" customWidth="1"/>
  </cols>
  <sheetData>
    <row r="1" spans="6:9" ht="15.75" customHeight="1">
      <c r="F1" s="47" t="s">
        <v>47</v>
      </c>
      <c r="G1" s="30"/>
      <c r="H1" s="30"/>
      <c r="I1" s="30"/>
    </row>
    <row r="2" spans="6:9" ht="15.75" customHeight="1">
      <c r="F2" s="30"/>
      <c r="G2" s="30"/>
      <c r="H2" s="30"/>
      <c r="I2" s="30"/>
    </row>
    <row r="3" spans="6:9" ht="24.75" customHeight="1">
      <c r="F3" s="30"/>
      <c r="G3" s="30"/>
      <c r="H3" s="30"/>
      <c r="I3" s="30"/>
    </row>
    <row r="5" spans="1:9" ht="18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6" spans="3:11" ht="16.5" thickBot="1">
      <c r="C6" s="30"/>
      <c r="D6" s="30"/>
      <c r="E6" s="30"/>
      <c r="F6" s="30"/>
      <c r="G6" s="30"/>
      <c r="H6" s="30"/>
      <c r="I6" s="30"/>
      <c r="J6" s="30"/>
      <c r="K6" s="30"/>
    </row>
    <row r="7" spans="1:9" ht="56.25" customHeight="1">
      <c r="A7" s="34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49</v>
      </c>
      <c r="G7" s="32" t="s">
        <v>8</v>
      </c>
      <c r="H7" s="32"/>
      <c r="I7" s="36" t="s">
        <v>50</v>
      </c>
    </row>
    <row r="8" spans="1:9" ht="66.75" customHeight="1" thickBot="1">
      <c r="A8" s="35"/>
      <c r="B8" s="33"/>
      <c r="C8" s="33"/>
      <c r="D8" s="33"/>
      <c r="E8" s="33"/>
      <c r="F8" s="33"/>
      <c r="G8" s="3" t="s">
        <v>9</v>
      </c>
      <c r="H8" s="3" t="s">
        <v>10</v>
      </c>
      <c r="I8" s="37"/>
    </row>
    <row r="9" spans="1:9" ht="42" customHeight="1" thickBot="1">
      <c r="A9" s="38" t="s">
        <v>36</v>
      </c>
      <c r="B9" s="39"/>
      <c r="C9" s="39"/>
      <c r="D9" s="39"/>
      <c r="E9" s="39"/>
      <c r="F9" s="39"/>
      <c r="G9" s="39"/>
      <c r="H9" s="39"/>
      <c r="I9" s="40"/>
    </row>
    <row r="10" spans="1:9" ht="51" customHeight="1">
      <c r="A10" s="12" t="s">
        <v>11</v>
      </c>
      <c r="B10" s="9" t="s">
        <v>14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4"/>
    </row>
    <row r="11" spans="1:9" ht="51" customHeight="1">
      <c r="A11" s="11" t="s">
        <v>12</v>
      </c>
      <c r="B11" s="2" t="s">
        <v>13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6"/>
    </row>
    <row r="12" spans="1:9" ht="51" customHeight="1">
      <c r="A12" s="11" t="s">
        <v>15</v>
      </c>
      <c r="B12" s="2" t="s">
        <v>17</v>
      </c>
      <c r="C12" s="15"/>
      <c r="D12" s="15"/>
      <c r="E12" s="15"/>
      <c r="F12" s="15"/>
      <c r="G12" s="15"/>
      <c r="H12" s="15"/>
      <c r="I12" s="16"/>
    </row>
    <row r="13" spans="1:9" ht="51" customHeight="1">
      <c r="A13" s="11" t="s">
        <v>16</v>
      </c>
      <c r="B13" s="2" t="s">
        <v>18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6"/>
    </row>
    <row r="14" spans="1:9" ht="15.75" customHeight="1">
      <c r="A14" s="35" t="s">
        <v>21</v>
      </c>
      <c r="B14" s="4" t="s">
        <v>19</v>
      </c>
      <c r="C14" s="17"/>
      <c r="D14" s="17"/>
      <c r="E14" s="18"/>
      <c r="F14" s="18"/>
      <c r="G14" s="18"/>
      <c r="H14" s="18"/>
      <c r="I14" s="19"/>
    </row>
    <row r="15" spans="1:9" ht="27" customHeight="1">
      <c r="A15" s="43"/>
      <c r="B15" s="5" t="s">
        <v>25</v>
      </c>
      <c r="C15" s="20"/>
      <c r="D15" s="20"/>
      <c r="E15" s="20"/>
      <c r="F15" s="21"/>
      <c r="G15" s="21"/>
      <c r="H15" s="21"/>
      <c r="I15" s="22"/>
    </row>
    <row r="16" spans="1:9" ht="24" customHeight="1">
      <c r="A16" s="43"/>
      <c r="B16" s="6" t="s">
        <v>26</v>
      </c>
      <c r="C16" s="45"/>
      <c r="D16" s="45"/>
      <c r="E16" s="45"/>
      <c r="F16" s="46"/>
      <c r="G16" s="46"/>
      <c r="H16" s="46"/>
      <c r="I16" s="48"/>
    </row>
    <row r="17" spans="1:9" ht="15.75" customHeight="1">
      <c r="A17" s="43"/>
      <c r="B17" s="7" t="s">
        <v>22</v>
      </c>
      <c r="C17" s="45"/>
      <c r="D17" s="45"/>
      <c r="E17" s="45"/>
      <c r="F17" s="46"/>
      <c r="G17" s="46"/>
      <c r="H17" s="46"/>
      <c r="I17" s="48"/>
    </row>
    <row r="18" spans="1:9" ht="24" customHeight="1">
      <c r="A18" s="43"/>
      <c r="B18" s="8" t="s">
        <v>51</v>
      </c>
      <c r="C18" s="45"/>
      <c r="D18" s="45"/>
      <c r="E18" s="45"/>
      <c r="F18" s="46"/>
      <c r="G18" s="46"/>
      <c r="H18" s="46"/>
      <c r="I18" s="48"/>
    </row>
    <row r="19" spans="1:9" ht="15.75" customHeight="1">
      <c r="A19" s="43"/>
      <c r="B19" s="7" t="s">
        <v>23</v>
      </c>
      <c r="C19" s="45"/>
      <c r="D19" s="45"/>
      <c r="E19" s="45"/>
      <c r="F19" s="46"/>
      <c r="G19" s="46"/>
      <c r="H19" s="46"/>
      <c r="I19" s="48"/>
    </row>
    <row r="20" spans="1:9" ht="24" customHeight="1">
      <c r="A20" s="43"/>
      <c r="B20" s="8" t="s">
        <v>27</v>
      </c>
      <c r="C20" s="45">
        <v>43526</v>
      </c>
      <c r="D20" s="45">
        <v>43526</v>
      </c>
      <c r="E20" s="45"/>
      <c r="F20" s="46">
        <f>SUM(C20,-D20,E20)</f>
        <v>0</v>
      </c>
      <c r="G20" s="46"/>
      <c r="H20" s="46"/>
      <c r="I20" s="48"/>
    </row>
    <row r="21" spans="1:9" ht="16.5" customHeight="1">
      <c r="A21" s="43"/>
      <c r="B21" s="7" t="s">
        <v>24</v>
      </c>
      <c r="C21" s="45"/>
      <c r="D21" s="45"/>
      <c r="E21" s="45"/>
      <c r="F21" s="46"/>
      <c r="G21" s="46"/>
      <c r="H21" s="46"/>
      <c r="I21" s="48"/>
    </row>
    <row r="22" spans="1:9" ht="15.75" customHeight="1" thickBot="1">
      <c r="A22" s="44"/>
      <c r="B22" s="7"/>
      <c r="C22" s="23"/>
      <c r="D22" s="23"/>
      <c r="E22" s="21"/>
      <c r="F22" s="21"/>
      <c r="G22" s="21"/>
      <c r="H22" s="21"/>
      <c r="I22" s="22"/>
    </row>
    <row r="23" spans="1:9" ht="27" customHeight="1" thickBot="1">
      <c r="A23" s="41" t="s">
        <v>20</v>
      </c>
      <c r="B23" s="42"/>
      <c r="C23" s="24">
        <f>SUM(C10:C21)</f>
        <v>43526</v>
      </c>
      <c r="D23" s="24">
        <f>SUM(D10:D22)</f>
        <v>43526</v>
      </c>
      <c r="E23" s="24">
        <f>SUM(E10:E21)</f>
        <v>0</v>
      </c>
      <c r="F23" s="24">
        <f>SUM(F10:F22)</f>
        <v>0</v>
      </c>
      <c r="G23" s="24">
        <v>1</v>
      </c>
      <c r="H23" s="26">
        <f>'2013'!H23*((G23/100)+1)</f>
        <v>19215158.165483825</v>
      </c>
      <c r="I23" s="25">
        <f>SUM(F23/H23)*100</f>
        <v>0</v>
      </c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</sheetData>
  <mergeCells count="37">
    <mergeCell ref="C6:K6"/>
    <mergeCell ref="A5:I5"/>
    <mergeCell ref="F2:I2"/>
    <mergeCell ref="F3:I3"/>
    <mergeCell ref="F7:F8"/>
    <mergeCell ref="A7:A8"/>
    <mergeCell ref="G7:H7"/>
    <mergeCell ref="I7:I8"/>
    <mergeCell ref="B7:B8"/>
    <mergeCell ref="C7:C8"/>
    <mergeCell ref="D7:D8"/>
    <mergeCell ref="E7:E8"/>
    <mergeCell ref="A9:I9"/>
    <mergeCell ref="A23:B23"/>
    <mergeCell ref="A14:A22"/>
    <mergeCell ref="C16:C17"/>
    <mergeCell ref="C18:C19"/>
    <mergeCell ref="C20:C21"/>
    <mergeCell ref="D16:D17"/>
    <mergeCell ref="D18:D19"/>
    <mergeCell ref="D20:D21"/>
    <mergeCell ref="E16:E17"/>
    <mergeCell ref="H20:H21"/>
    <mergeCell ref="E18:E19"/>
    <mergeCell ref="E20:E21"/>
    <mergeCell ref="F16:F17"/>
    <mergeCell ref="F18:F19"/>
    <mergeCell ref="I16:I17"/>
    <mergeCell ref="I18:I19"/>
    <mergeCell ref="I20:I21"/>
    <mergeCell ref="F1:I1"/>
    <mergeCell ref="F20:F21"/>
    <mergeCell ref="G16:G17"/>
    <mergeCell ref="G18:G19"/>
    <mergeCell ref="G20:G21"/>
    <mergeCell ref="H16:H17"/>
    <mergeCell ref="H18:H19"/>
  </mergeCells>
  <printOptions horizontalCentered="1"/>
  <pageMargins left="0.984251968503937" right="0.984251968503937" top="0.984251968503937" bottom="0.984251968503937" header="0.5118110236220472" footer="0.5118110236220472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KonMi</dc:creator>
  <cp:keywords/>
  <dc:description/>
  <cp:lastModifiedBy>x</cp:lastModifiedBy>
  <cp:lastPrinted>2006-01-26T07:42:36Z</cp:lastPrinted>
  <dcterms:created xsi:type="dcterms:W3CDTF">2003-12-10T18:18:48Z</dcterms:created>
  <dcterms:modified xsi:type="dcterms:W3CDTF">2006-01-26T07:42:42Z</dcterms:modified>
  <cp:category/>
  <cp:version/>
  <cp:contentType/>
  <cp:contentStatus/>
</cp:coreProperties>
</file>