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firstSheet="1" activeTab="5"/>
  </bookViews>
  <sheets>
    <sheet name="załącznik nr 1" sheetId="1" r:id="rId1"/>
    <sheet name="załącznik 2" sheetId="2" r:id="rId2"/>
    <sheet name="załacznik nr3" sheetId="3" r:id="rId3"/>
    <sheet name="załącznik nr 4" sheetId="4" r:id="rId4"/>
    <sheet name="załacznik nr 5" sheetId="5" r:id="rId5"/>
    <sheet name="załącznik nr 6 " sheetId="6" r:id="rId6"/>
  </sheets>
  <definedNames>
    <definedName name="_xlnm.Print_Titles" localSheetId="4">'załacznik nr 5'!$5:$5</definedName>
    <definedName name="_xlnm.Print_Titles" localSheetId="2">'załacznik nr3'!$5:$5</definedName>
    <definedName name="_xlnm.Print_Titles" localSheetId="1">'załącznik 2'!$3:$3</definedName>
    <definedName name="_xlnm.Print_Titles" localSheetId="0">'załącznik nr 1'!$3:$3</definedName>
  </definedNames>
  <calcPr fullCalcOnLoad="1"/>
</workbook>
</file>

<file path=xl/sharedStrings.xml><?xml version="1.0" encoding="utf-8"?>
<sst xmlns="http://schemas.openxmlformats.org/spreadsheetml/2006/main" count="1162" uniqueCount="566">
  <si>
    <t>RAZEM</t>
  </si>
  <si>
    <t>Dotacja inwestycyjna na realizację zadania pn."Budowa przyłącza gazu i instalacji centralnego ogrzewania do Filii Gminnej Biblioteki Publicznej w Dobroszowie i Białej - etap II"</t>
  </si>
  <si>
    <t xml:space="preserve">Załącznik Nr 6 do Uchwały Rady Gminy Chojnów Nr  V/24/2011 z dnia 17 lutego 2011r. </t>
  </si>
  <si>
    <t>PLAN ZADAŃ INWESTYCYJNYCH NA ROK 2011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</si>
  <si>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</si>
  <si>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</si>
  <si>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</si>
  <si>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</si>
  <si>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</si>
  <si>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</si>
  <si>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</si>
  <si>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</si>
  <si>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</si>
  <si>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</si>
  <si>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</si>
  <si>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</si>
  <si>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</si>
  <si>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</si>
  <si>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</si>
  <si>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</si>
  <si>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</si>
  <si>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Modernizacja sieci wodociągowej Konradówka - Gołaczów</t>
  </si>
  <si>
    <t>Wykonanie planu urządzeniowo rolnego dla Gminy Chojnów</t>
  </si>
  <si>
    <t>600</t>
  </si>
  <si>
    <t>60016</t>
  </si>
  <si>
    <t>Remont drogi gminnej w Niedźwiedzicach</t>
  </si>
  <si>
    <t>Zakup i montaż kostki brukowej na placu przed Punktem Bibliotecznym</t>
  </si>
  <si>
    <t>Wykonanie drogi gminnej w miejscowości Gołocin</t>
  </si>
  <si>
    <t>6060</t>
  </si>
  <si>
    <t>Zakup wiaty przystankowej z podestem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</si>
  <si>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</si>
  <si>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</si>
  <si>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</si>
  <si>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</si>
  <si>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700</t>
  </si>
  <si>
    <t>70005</t>
  </si>
  <si>
    <t>Zakup  gruntów  ANR</t>
  </si>
  <si>
    <t>70095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</si>
  <si>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</si>
  <si>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</si>
  <si>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</si>
  <si>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</si>
  <si>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</si>
  <si>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75411</t>
  </si>
  <si>
    <t>6170</t>
  </si>
  <si>
    <t xml:space="preserve">Środki na Fundusz Wsparcia Straży Pożarnej z przeznaczeniem dofinansowania zakupu samochodu operacyjnego dla jednostki Państwowej Straży Pożarnej. </t>
  </si>
  <si>
    <t>900</t>
  </si>
  <si>
    <t>90015</t>
  </si>
  <si>
    <t>Montaż dodatkowych lamp oświetleniowych</t>
  </si>
  <si>
    <t>921</t>
  </si>
  <si>
    <t>92109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</si>
  <si>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</si>
  <si>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</si>
  <si>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</si>
  <si>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</si>
  <si>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</si>
  <si>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</si>
  <si>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</si>
  <si>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</si>
  <si>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</si>
  <si>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</si>
  <si>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6220</t>
  </si>
  <si>
    <t>926</t>
  </si>
  <si>
    <t>92695</t>
  </si>
  <si>
    <t>Budowa ogólnodostępnej strefy rekreacyjno - wypoczynkowej w Budziwojowie</t>
  </si>
  <si>
    <t>Wykonanie przyłączy do boiska sportowego we wsi Budziwojów</t>
  </si>
  <si>
    <t>Wyposażenie boiska sportowego w zaplecze kontenerowe socjalne we wsi Michów</t>
  </si>
  <si>
    <t>Wykonanie przyłącza do  boiska sportowego  we wsi Michów</t>
  </si>
  <si>
    <t>Wyposażenie placu zabaw w Kolonii Kołątaja</t>
  </si>
  <si>
    <t>*</t>
  </si>
  <si>
    <t>Razem</t>
  </si>
  <si>
    <t>Przygotowanie dokumentacji technicznej na budowę wielofunkcyjnej świetlicy wiejskiej we wsi Budziwojów</t>
  </si>
  <si>
    <t>801</t>
  </si>
  <si>
    <t>80101</t>
  </si>
  <si>
    <t>4300</t>
  </si>
  <si>
    <t>Zakup usług pozostałych</t>
  </si>
  <si>
    <t>Wydatki osobowe niezaliczone do wynagrodzeń</t>
  </si>
  <si>
    <t>4210</t>
  </si>
  <si>
    <t>75412</t>
  </si>
  <si>
    <t>Wynagrodzenia osobowe pracowników</t>
  </si>
  <si>
    <t>Składki na ubezpieczenia społeczne</t>
  </si>
  <si>
    <t>Składki na Fundusz Pracy</t>
  </si>
  <si>
    <t>Wynagrodzenia bezosobowe</t>
  </si>
  <si>
    <t>4270</t>
  </si>
  <si>
    <t>90003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</si>
  <si>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</si>
  <si>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</si>
  <si>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</si>
  <si>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</si>
  <si>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</si>
  <si>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</si>
  <si>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</si>
  <si>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</si>
  <si>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</si>
  <si>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</si>
  <si>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</si>
  <si>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</si>
  <si>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</si>
  <si>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</si>
  <si>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</si>
  <si>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</si>
  <si>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</si>
  <si>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</si>
  <si>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</si>
  <si>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</si>
  <si>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</si>
  <si>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</si>
  <si>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</si>
  <si>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</si>
  <si>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</si>
  <si>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</si>
  <si>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</si>
  <si>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</si>
  <si>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</si>
  <si>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</si>
  <si>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</si>
  <si>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</si>
  <si>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</si>
  <si>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</si>
  <si>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</si>
  <si>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</si>
  <si>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</si>
  <si>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</si>
  <si>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</si>
  <si>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</si>
  <si>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</si>
  <si>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</si>
  <si>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</si>
  <si>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</si>
  <si>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</si>
  <si>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</si>
  <si>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</si>
  <si>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</si>
  <si>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</si>
  <si>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</si>
  <si>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</si>
  <si>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</si>
  <si>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</si>
  <si>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</si>
  <si>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</si>
  <si>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</si>
  <si>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</si>
  <si>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</si>
  <si>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</si>
  <si>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</si>
  <si>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</si>
  <si>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</si>
  <si>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</si>
  <si>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</si>
  <si>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</si>
  <si>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</si>
  <si>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</si>
  <si>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</si>
  <si>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</si>
  <si>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</si>
  <si>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</si>
  <si>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</si>
  <si>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</si>
  <si>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</si>
  <si>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</si>
  <si>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</si>
  <si>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strojów sportowych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</si>
  <si>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</si>
  <si>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</si>
  <si>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</si>
  <si>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</si>
  <si>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</si>
  <si>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</si>
  <si>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</si>
  <si>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</si>
  <si>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</si>
  <si>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</si>
  <si>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</si>
  <si>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</si>
  <si>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</si>
  <si>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</si>
  <si>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</si>
  <si>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</si>
  <si>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 xml:space="preserve">Załącznik nr 11 do Uchwały Rady Gminy  Chojnów                                                                                      nr V/24/2011 z dnia 17 lutego 2011r. 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</si>
  <si>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</si>
  <si>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</si>
  <si>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</si>
  <si>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60014</t>
  </si>
  <si>
    <t>6300</t>
  </si>
  <si>
    <t>Dotacja celowa na pomoc finansową  na dofinansowanie zadania inwestycyjnego realizowanego przez Powiat Legnicki polegającego na remoncie drogi powiatowej 2194D w miejscowości Niedźwiedzice</t>
  </si>
  <si>
    <t>Remont istniejacej kładki wiszącej na linach stalowych dla pieszych z przyczółkami betonowymi na rzece Skora w miejscowości Goliszów gm. Chojnów</t>
  </si>
  <si>
    <t>6057</t>
  </si>
  <si>
    <t>6059</t>
  </si>
  <si>
    <t>92601</t>
  </si>
  <si>
    <t>Budowa trybuny na boisku piłkarskim w Krzywej</t>
  </si>
  <si>
    <t xml:space="preserve">Załącznik Nr 14 do Uchwały Rady Gminy Chojnów                                                                             Nr  V/24/2011 z dnia 17 lutego 2011r. </t>
  </si>
  <si>
    <t>Wydatki na programy i projekty realizowane</t>
  </si>
  <si>
    <t xml:space="preserve">ze środków funduszy strukturalnych i Funduszu Spójności 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</si>
  <si>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</si>
  <si>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</si>
  <si>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</si>
  <si>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</si>
  <si>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</si>
  <si>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</si>
  <si>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</si>
  <si>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</si>
  <si>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</si>
  <si>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</si>
  <si>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</si>
  <si>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</si>
  <si>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</si>
  <si>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</si>
  <si>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</si>
  <si>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</si>
  <si>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</si>
  <si>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313,322,323 "Odnowa i rozwój wsi"</t>
    </r>
  </si>
  <si>
    <t xml:space="preserve">nazwa projektu: Remont Gminnego Ośrodka Kultury i Rekreacji w Piotrowicach obejmujący wymianę okien - etap I
</t>
  </si>
  <si>
    <t>921.92109</t>
  </si>
  <si>
    <t>Rok 2011</t>
  </si>
  <si>
    <t>Wydatki  razem</t>
  </si>
  <si>
    <t>II</t>
  </si>
  <si>
    <t>Wydatki bieżące razem</t>
  </si>
  <si>
    <t xml:space="preserve">Program: </t>
  </si>
  <si>
    <r>
      <t>Działanie:</t>
    </r>
    <r>
      <rPr>
        <sz val="12"/>
        <color indexed="8"/>
        <rFont val="Times New Roman"/>
        <family val="1"/>
      </rPr>
      <t xml:space="preserve"> </t>
    </r>
  </si>
  <si>
    <r>
      <t>nazwa projektu:</t>
    </r>
    <r>
      <rPr>
        <b/>
        <sz val="10"/>
        <rFont val="Arial"/>
        <family val="2"/>
      </rPr>
      <t xml:space="preserve"> </t>
    </r>
  </si>
  <si>
    <t xml:space="preserve">Rok </t>
  </si>
  <si>
    <t>OGÓŁEM (I+II)</t>
  </si>
  <si>
    <t>PLAN PRZYCHODÓW I KOSZTÓW</t>
  </si>
  <si>
    <t>Gminnego Zakładu Gospodarki Komunalnej i Mieszkaniowej w Chojnowie                   na rok 2011</t>
  </si>
  <si>
    <t>Plan przychodów na rok 2011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</si>
  <si>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</si>
  <si>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</si>
  <si>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</si>
  <si>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</si>
  <si>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</si>
  <si>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</si>
  <si>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2011</t>
  </si>
  <si>
    <t>§ 3020</t>
  </si>
  <si>
    <t>§ 4010</t>
  </si>
  <si>
    <t>§ 4040</t>
  </si>
  <si>
    <t>Dodatkowe wynagrodzenie roczne</t>
  </si>
  <si>
    <t>§ 4110</t>
  </si>
  <si>
    <t>§ 4120</t>
  </si>
  <si>
    <t>§ 4170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</si>
  <si>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</si>
  <si>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</si>
  <si>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</si>
  <si>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</si>
  <si>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</si>
  <si>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</si>
  <si>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</si>
  <si>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</si>
  <si>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</si>
  <si>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</si>
  <si>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</si>
  <si>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</si>
  <si>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</si>
  <si>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</si>
  <si>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</si>
  <si>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</si>
  <si>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</si>
  <si>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</si>
  <si>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</si>
  <si>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</si>
  <si>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</si>
  <si>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</si>
  <si>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</si>
  <si>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</si>
  <si>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</si>
  <si>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</si>
  <si>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</si>
  <si>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</si>
  <si>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</si>
  <si>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</si>
  <si>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</si>
  <si>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</si>
  <si>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</si>
  <si>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</si>
  <si>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 xml:space="preserve">Załącznik Nr 8 do Uchwały Rady Gminy Chojnów                                                                             Nr V/24/2011 z dnia 17 lutego 2011r. </t>
  </si>
  <si>
    <t>§ 4720</t>
  </si>
  <si>
    <t>Amortyzacja</t>
  </si>
  <si>
    <t>Budowa oczyszczalni ścieków we wsi Zamienice etap V</t>
  </si>
  <si>
    <t>Wykonanie dokumentacji technicznej budowy kanalizacji sanitarnej dla wsi: Jerzmanowice etap I, Witków etap II, Groble etap III, Stary Łom etap IV, Krzywa etap V, Osetnica etap VI, Konradówka etap VII, Piotrowice etap VII</t>
  </si>
  <si>
    <t>Paragraf</t>
  </si>
  <si>
    <t>Treść</t>
  </si>
  <si>
    <t>Przed zmianą</t>
  </si>
  <si>
    <t>Zmiana</t>
  </si>
  <si>
    <t>Po zmianie</t>
  </si>
  <si>
    <t>Rolnictwo i łowiectwo</t>
  </si>
  <si>
    <t>5 426 483,00</t>
  </si>
  <si>
    <t>- 288 400,00</t>
  </si>
  <si>
    <t>5 138 083,00</t>
  </si>
  <si>
    <t>Infrastruktura wodociągowa i sanitacyjna wsi</t>
  </si>
  <si>
    <t>2 421 783,00</t>
  </si>
  <si>
    <t>- 290 000,00</t>
  </si>
  <si>
    <t>2 131 783,00</t>
  </si>
  <si>
    <t>6260</t>
  </si>
  <si>
    <t>Dotacje otrzymane z państwowych funduszy celowych na finansowanie lub dofinansowanie kosztów realizacji inwestycji i zakupów inwestycyjnych jednostek sektora finansów publicznych</t>
  </si>
  <si>
    <t>926 000,00</t>
  </si>
  <si>
    <t>636 000,00</t>
  </si>
  <si>
    <t>01095</t>
  </si>
  <si>
    <t>Pozostała działalność</t>
  </si>
  <si>
    <t>3 004 700,00</t>
  </si>
  <si>
    <t>1 600,00</t>
  </si>
  <si>
    <t>3 006 300,00</t>
  </si>
  <si>
    <t>0690</t>
  </si>
  <si>
    <t>Wpływy z różnych opłat</t>
  </si>
  <si>
    <t>2 000,00</t>
  </si>
  <si>
    <t>3 600,00</t>
  </si>
  <si>
    <t>Transport i łączność</t>
  </si>
  <si>
    <t>256 000,00</t>
  </si>
  <si>
    <t>- 136 000,00</t>
  </si>
  <si>
    <t>120 000,00</t>
  </si>
  <si>
    <t>Drogi publiczne gminne</t>
  </si>
  <si>
    <t>Gospodarka mieszkaniowa</t>
  </si>
  <si>
    <t>141 000,00</t>
  </si>
  <si>
    <t>87 035,00</t>
  </si>
  <si>
    <t>228 035,00</t>
  </si>
  <si>
    <t>Gospodarka gruntami i nieruchomościami</t>
  </si>
  <si>
    <t>11 000,00</t>
  </si>
  <si>
    <t>5 530,00</t>
  </si>
  <si>
    <t>16 530,00</t>
  </si>
  <si>
    <t>0760</t>
  </si>
  <si>
    <t>Wpływy z tytułu przekształcenia prawa użytkowania wieczystego przysługującego osobom fizycznym w prawo własności</t>
  </si>
  <si>
    <t>0,00</t>
  </si>
  <si>
    <t>1 530,00</t>
  </si>
  <si>
    <t>0770</t>
  </si>
  <si>
    <t>Wpłaty z tytułu odpłatnego nabycia prawa własności oraz prawa użytkowania wieczystego nieruchomości</t>
  </si>
  <si>
    <t>4 000,00</t>
  </si>
  <si>
    <t>130 000,00</t>
  </si>
  <si>
    <t>81 505,00</t>
  </si>
  <si>
    <t>211 505,00</t>
  </si>
  <si>
    <t>0920</t>
  </si>
  <si>
    <t>Pozostałe odsetki</t>
  </si>
  <si>
    <t>100,00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</si>
  <si>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</si>
  <si>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</si>
  <si>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81 405,00</t>
  </si>
  <si>
    <t>710</t>
  </si>
  <si>
    <t>Działalność usługowa</t>
  </si>
  <si>
    <t>680 000,00</t>
  </si>
  <si>
    <t>- 680 000,00</t>
  </si>
  <si>
    <t>71095</t>
  </si>
  <si>
    <t>6200</t>
  </si>
  <si>
    <t>Administracja publiczna</t>
  </si>
  <si>
    <t>121 536,00</t>
  </si>
  <si>
    <t>7 160,00</t>
  </si>
  <si>
    <t>128 696,00</t>
  </si>
  <si>
    <t>75011</t>
  </si>
  <si>
    <t>Urzędy wojewódzkie</t>
  </si>
  <si>
    <t>59 308,00</t>
  </si>
  <si>
    <t>10,00</t>
  </si>
  <si>
    <t>59 318,00</t>
  </si>
  <si>
    <t>2360</t>
  </si>
  <si>
    <t>Dochody jednostek samorządu terytorialnego związane z realizacją zadań z zakresu administracji rządowej oraz innych zadań zleconych ustawami</t>
  </si>
  <si>
    <t>75095</t>
  </si>
  <si>
    <t>4 182,00</t>
  </si>
  <si>
    <t>7 150,00</t>
  </si>
  <si>
    <t>11 332,00</t>
  </si>
  <si>
    <t>0960</t>
  </si>
  <si>
    <t>Otrzymane spadki, zapisy i darowizny w postaci pieniężnej</t>
  </si>
  <si>
    <t>200,00</t>
  </si>
  <si>
    <t>0970</t>
  </si>
  <si>
    <t>Wpływy z różnych dochodów</t>
  </si>
  <si>
    <t>6 950,00</t>
  </si>
  <si>
    <t>11 132,00</t>
  </si>
  <si>
    <t>756</t>
  </si>
  <si>
    <t>Dochody od osób prawnych, od osób fizycznych i od innych jednostek nieposiadających osobowości prawnej oraz wydatki związane z ich poborem</t>
  </si>
  <si>
    <t>8 941 907,00</t>
  </si>
  <si>
    <t>22 610,00</t>
  </si>
  <si>
    <t>8 964 517,00</t>
  </si>
  <si>
    <t>75601</t>
  </si>
  <si>
    <t>Wpływy z podatku dochodowego od osób fizycznych</t>
  </si>
  <si>
    <t>500,00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</si>
  <si>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</si>
  <si>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</si>
  <si>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</si>
  <si>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</si>
  <si>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3 279 256,00</t>
  </si>
  <si>
    <t>3 279 356,00</t>
  </si>
  <si>
    <t>0500</t>
  </si>
  <si>
    <t>Podatek od czynności cywilnoprawnych</t>
  </si>
  <si>
    <t>1 000,00</t>
  </si>
  <si>
    <t>- 500,00</t>
  </si>
  <si>
    <t>0910</t>
  </si>
  <si>
    <t>Odsetki od nieterminowych wpłat z tytułu podatków i opłat</t>
  </si>
  <si>
    <t>1 500,00</t>
  </si>
  <si>
    <t>75616</t>
  </si>
  <si>
    <t>Wpływy z podatku rolnego, podatku leśnego, podatku od spadków i darowizn, podatku od czynności cywilno-prawnych oraz podatków i opłat lokalnych od osób fizycznych</t>
  </si>
  <si>
    <t>2 324 849,00</t>
  </si>
  <si>
    <t>22 010,00</t>
  </si>
  <si>
    <t>2 346 859,00</t>
  </si>
  <si>
    <t>0360</t>
  </si>
  <si>
    <t>Podatek od spadków i darowizn</t>
  </si>
  <si>
    <t>10 000,00</t>
  </si>
  <si>
    <t>20 000,00</t>
  </si>
  <si>
    <t>3 000,00</t>
  </si>
  <si>
    <t>10 010,00</t>
  </si>
  <si>
    <t>11 010,00</t>
  </si>
  <si>
    <t>758</t>
  </si>
  <si>
    <t>Różne rozliczenia</t>
  </si>
  <si>
    <t>6 022 371,00</t>
  </si>
  <si>
    <t>- 5 000,00</t>
  </si>
  <si>
    <t>6 017 371,00</t>
  </si>
  <si>
    <t>75814</t>
  </si>
  <si>
    <t>Różne rozliczenia finansowe</t>
  </si>
  <si>
    <t>5 000,00</t>
  </si>
  <si>
    <t>- 10 000,00</t>
  </si>
  <si>
    <t>852</t>
  </si>
  <si>
    <t>Pomoc społeczna</t>
  </si>
  <si>
    <t>3 566 900,00</t>
  </si>
  <si>
    <t>3 567 000,00</t>
  </si>
  <si>
    <t>85212</t>
  </si>
  <si>
    <t>Świadczenia rodzinne, świadczenia z funduszu alimentacyjneego oraz składki na ubezpieczenia emerytalne i rentowe z ubezpieczenia społecznego</t>
  </si>
  <si>
    <t>2 878 000,00</t>
  </si>
  <si>
    <t>2 878 100,00</t>
  </si>
  <si>
    <t>Razem:</t>
  </si>
  <si>
    <t>- 992 495,00</t>
  </si>
  <si>
    <t>952</t>
  </si>
  <si>
    <t>Przychody z zaciągniętych pożyczek i kredytów na rynku krajowym</t>
  </si>
  <si>
    <t>6 832 687,93</t>
  </si>
  <si>
    <t>141 573,48</t>
  </si>
  <si>
    <t>6 974 261,41</t>
  </si>
  <si>
    <t>DOCHODY</t>
  </si>
  <si>
    <t>9 382 374,00</t>
  </si>
  <si>
    <t>- 31 500,00</t>
  </si>
  <si>
    <t>9 350 874,00</t>
  </si>
  <si>
    <t>9 318 500,00</t>
  </si>
  <si>
    <t>9 287 000,00</t>
  </si>
  <si>
    <t>3 500,00</t>
  </si>
  <si>
    <t>13 500,00</t>
  </si>
  <si>
    <t>4430</t>
  </si>
  <si>
    <t>30 000,00</t>
  </si>
  <si>
    <t>Wydatki inwestycyjne jednostek budżetowych</t>
  </si>
  <si>
    <t>9 160 000,00</t>
  </si>
  <si>
    <t>- 65 000,00</t>
  </si>
  <si>
    <t>9 095 000,00</t>
  </si>
  <si>
    <t>1 402 184,00</t>
  </si>
  <si>
    <t>- 115 000,00</t>
  </si>
  <si>
    <t>1 287 184,00</t>
  </si>
  <si>
    <t>Drogi publiczne powiatowe</t>
  </si>
  <si>
    <t>60 000,00</t>
  </si>
  <si>
    <t>Dotacja celowa na pomoc finansową udzielaną między jednostkami samorządu terytorialnego na dofinansowanie własnych zadań inwestycyjnych i zakupów inwestycyjnych</t>
  </si>
  <si>
    <t>1 386 378,00</t>
  </si>
  <si>
    <t>- 175 000,00</t>
  </si>
  <si>
    <t>1 211 378,00</t>
  </si>
  <si>
    <t>1 192 000,00</t>
  </si>
  <si>
    <t>1 017 000,00</t>
  </si>
  <si>
    <t>852 620,00</t>
  </si>
  <si>
    <t>- 800 000,00</t>
  </si>
  <si>
    <t>52 620,00</t>
  </si>
  <si>
    <t>800 000,00</t>
  </si>
  <si>
    <t>3 669 666,00</t>
  </si>
  <si>
    <t>10 200,00</t>
  </si>
  <si>
    <t>3 679 866,00</t>
  </si>
  <si>
    <t>Urzędy gmin (miast i miast na prawach powiatu)</t>
  </si>
  <si>
    <t>3 266 712,00</t>
  </si>
  <si>
    <t>3 276 712,00</t>
  </si>
  <si>
    <t>4530</t>
  </si>
  <si>
    <t>Podatek od towarów i usług (VAT).</t>
  </si>
  <si>
    <t>40 782,00</t>
  </si>
  <si>
    <t>50 782,00</t>
  </si>
  <si>
    <t>137 800,00</t>
  </si>
  <si>
    <t>138 000,00</t>
  </si>
  <si>
    <t>Zakup materiałów i wyposażenia</t>
  </si>
  <si>
    <t>3 900,00</t>
  </si>
  <si>
    <t>4 100,00</t>
  </si>
  <si>
    <t>751</t>
  </si>
  <si>
    <t>Urzędy naczelnych organów władzy państwowej, kontroli i ochrony prawa oraz sądownictwa</t>
  </si>
  <si>
    <t>1 550,00</t>
  </si>
  <si>
    <t>0,48</t>
  </si>
  <si>
    <t>1 550,48</t>
  </si>
  <si>
    <t>75101</t>
  </si>
  <si>
    <t>Urzędy naczelnych organów władzy państwowej, kontroli i ochrony prawa</t>
  </si>
  <si>
    <t>4110</t>
  </si>
  <si>
    <t>190,00</t>
  </si>
  <si>
    <t>9,17</t>
  </si>
  <si>
    <t>199,17</t>
  </si>
  <si>
    <t>4120</t>
  </si>
  <si>
    <t>32,00</t>
  </si>
  <si>
    <t>0,31</t>
  </si>
  <si>
    <t>32,31</t>
  </si>
  <si>
    <t>4170</t>
  </si>
  <si>
    <t>1 328,00</t>
  </si>
  <si>
    <t>- 9,00</t>
  </si>
  <si>
    <t>1 319,00</t>
  </si>
  <si>
    <t>Oświata i wychowanie</t>
  </si>
  <si>
    <t>Szkoły podstawowe</t>
  </si>
  <si>
    <t>301 900,00</t>
  </si>
  <si>
    <t>306 900,00</t>
  </si>
  <si>
    <t>Zakup usług remontowych</t>
  </si>
  <si>
    <t>23 800,00</t>
  </si>
  <si>
    <t>851</t>
  </si>
  <si>
    <t>Ochrona zdrowia</t>
  </si>
  <si>
    <t>158 000,00</t>
  </si>
  <si>
    <t>2 378,00</t>
  </si>
  <si>
    <t>160 378,00</t>
  </si>
  <si>
    <t>85154</t>
  </si>
  <si>
    <t>Przeciwdziałanie alkoholizmowi</t>
  </si>
  <si>
    <t>138 200,00</t>
  </si>
  <si>
    <t>140 578,00</t>
  </si>
  <si>
    <t>31 800,00</t>
  </si>
  <si>
    <t>- 1 322,00</t>
  </si>
  <si>
    <t>30 478,00</t>
  </si>
  <si>
    <t>65 160,00</t>
  </si>
  <si>
    <t>3 700,00</t>
  </si>
  <si>
    <t>68 860,00</t>
  </si>
  <si>
    <t>4 418 400,00</t>
  </si>
  <si>
    <t>85219</t>
  </si>
  <si>
    <t>Ośrodki pomocy społecznej</t>
  </si>
  <si>
    <t>566 700,00</t>
  </si>
  <si>
    <t>4040</t>
  </si>
  <si>
    <t>25 946,19</t>
  </si>
  <si>
    <t>127,62</t>
  </si>
  <si>
    <t>26 073,81</t>
  </si>
  <si>
    <t>2 500,00</t>
  </si>
  <si>
    <t>- 2 127,62</t>
  </si>
  <si>
    <t>7 872,38</t>
  </si>
  <si>
    <t>Kultura i ochrona dziedzictwa narodowego</t>
  </si>
  <si>
    <t>797 291,00</t>
  </si>
  <si>
    <t>Domy i ośrodki kultury, świetlice i kluby</t>
  </si>
  <si>
    <t>420 641,00</t>
  </si>
  <si>
    <t>112 962,00</t>
  </si>
  <si>
    <t>83 575,00</t>
  </si>
  <si>
    <t>- 30 000,00</t>
  </si>
  <si>
    <t>53 575,00</t>
  </si>
  <si>
    <t>Biblioteki</t>
  </si>
  <si>
    <t>309 800,00</t>
  </si>
  <si>
    <t>100 000,00</t>
  </si>
  <si>
    <t>409 800,00</t>
  </si>
  <si>
    <t>Kultura fizyczna</t>
  </si>
  <si>
    <t>349 398,00</t>
  </si>
  <si>
    <t>8 000,00</t>
  </si>
  <si>
    <t>357 398,00</t>
  </si>
  <si>
    <t>Obiekty sportowe</t>
  </si>
  <si>
    <t>13 400,00</t>
  </si>
  <si>
    <t>21 400,00</t>
  </si>
  <si>
    <t>335 998,00</t>
  </si>
  <si>
    <t>110 440,00</t>
  </si>
  <si>
    <t>- 80 000,00</t>
  </si>
  <si>
    <t>30 440,00</t>
  </si>
  <si>
    <t>Wydatki na zakupy inwestycyjne jednostek budżetowych</t>
  </si>
  <si>
    <t>5 500,00</t>
  </si>
  <si>
    <t>80 000,00</t>
  </si>
  <si>
    <t>85 500,00</t>
  </si>
  <si>
    <t>- 850 921,52</t>
  </si>
  <si>
    <t>WYDATKI</t>
  </si>
  <si>
    <t>6 930 086,00</t>
  </si>
  <si>
    <t>4 700,00</t>
  </si>
  <si>
    <t>6 934 786,00</t>
  </si>
  <si>
    <t>5 296 695,00</t>
  </si>
  <si>
    <t>5 301 395,00</t>
  </si>
  <si>
    <t>- 300,00</t>
  </si>
  <si>
    <t>23 500,00</t>
  </si>
  <si>
    <t>70 300,00</t>
  </si>
  <si>
    <t>867 591,00</t>
  </si>
  <si>
    <t>- 29 700,00</t>
  </si>
  <si>
    <t>390 941,00</t>
  </si>
  <si>
    <t>300,00</t>
  </si>
  <si>
    <t>113 262,00</t>
  </si>
  <si>
    <t>30 944 060,23</t>
  </si>
  <si>
    <t>30 093 138,71</t>
  </si>
  <si>
    <t>26 243 721,23</t>
  </si>
  <si>
    <t>25 251 226,23</t>
  </si>
  <si>
    <t>Adaptacja istniejącego budynku przy szkole podstawowej w Krzywej na potrzeby gminnej biblioteki.</t>
  </si>
  <si>
    <t>Załącznik Nr 1 do Uchwały Rady Gminy Chojnów Nr IX/53/2011 z dnia  26 maja 2011r.</t>
  </si>
  <si>
    <t>Załącznik Nr 2 do Uchwały Rady Gminy Chojnów Nr IX/53/2011 z dnia  26 maja 2011r.</t>
  </si>
  <si>
    <t>Załącznik Nr 3 do Uchwały Rady Gminy Chojnów Nr IX/53/2011 z dnia  26 maja 2011r</t>
  </si>
  <si>
    <t>Załącznik Nr 4 do Uchwały Rady Gminy Chojnów Nr IX/53/2011 z dnia  26 maja 2011r</t>
  </si>
  <si>
    <t>Załącznik Nr 5 do Uchwały Rady Gminy Chojnów Nr IX/53/2011 z dnia  26 maja 2011r</t>
  </si>
  <si>
    <t>Załącznik Nr 6 do Uchwały Rady Gminy Chjnów Nr IX/53/2011 z dnia  26 maja 2011r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</si>
</sst>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1"/>
      <name val="Arial CE"/>
      <family val="2"/>
    </font>
    <font>
      <sz val="11"/>
      <name val="Arial"/>
      <family val="0"/>
    </font>
    <font>
      <b/>
      <sz val="13"/>
      <name val="Bookman Old Style"/>
      <family val="1"/>
    </font>
    <font>
      <sz val="6"/>
      <name val="Arial"/>
      <family val="0"/>
    </font>
    <font>
      <sz val="7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164" fontId="9" fillId="0" borderId="5" xfId="15" applyNumberFormat="1" applyFont="1" applyFill="1" applyBorder="1" applyAlignment="1">
      <alignment vertical="center"/>
    </xf>
    <xf numFmtId="164" fontId="7" fillId="0" borderId="6" xfId="15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0" fillId="0" borderId="8" xfId="15" applyNumberFormat="1" applyFont="1" applyFill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horizontal="center" vertical="center"/>
    </xf>
    <xf numFmtId="164" fontId="9" fillId="0" borderId="8" xfId="15" applyNumberFormat="1" applyFont="1" applyFill="1" applyBorder="1" applyAlignment="1">
      <alignment vertical="center"/>
    </xf>
    <xf numFmtId="164" fontId="7" fillId="0" borderId="9" xfId="15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justify" vertical="center" wrapText="1"/>
    </xf>
    <xf numFmtId="49" fontId="10" fillId="0" borderId="8" xfId="0" applyNumberFormat="1" applyFont="1" applyFill="1" applyBorder="1" applyAlignment="1">
      <alignment horizontal="justify" vertical="center" wrapText="1"/>
    </xf>
    <xf numFmtId="49" fontId="7" fillId="0" borderId="8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justify" vertical="center" wrapText="1"/>
    </xf>
    <xf numFmtId="164" fontId="9" fillId="0" borderId="10" xfId="15" applyNumberFormat="1" applyFont="1" applyFill="1" applyBorder="1" applyAlignment="1">
      <alignment vertical="center"/>
    </xf>
    <xf numFmtId="164" fontId="7" fillId="0" borderId="11" xfId="15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64" fontId="9" fillId="0" borderId="13" xfId="15" applyNumberFormat="1" applyFont="1" applyFill="1" applyBorder="1" applyAlignment="1">
      <alignment vertical="center"/>
    </xf>
    <xf numFmtId="164" fontId="7" fillId="0" borderId="14" xfId="15" applyNumberFormat="1" applyFont="1" applyFill="1" applyBorder="1" applyAlignment="1">
      <alignment vertical="center"/>
    </xf>
    <xf numFmtId="43" fontId="9" fillId="0" borderId="13" xfId="15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3" fontId="9" fillId="0" borderId="8" xfId="15" applyNumberFormat="1" applyFont="1" applyFill="1" applyBorder="1" applyAlignment="1">
      <alignment vertical="center"/>
    </xf>
    <xf numFmtId="49" fontId="7" fillId="0" borderId="8" xfId="15" applyNumberFormat="1" applyFont="1" applyFill="1" applyBorder="1" applyAlignment="1">
      <alignment horizontal="center" vertical="center"/>
    </xf>
    <xf numFmtId="49" fontId="7" fillId="0" borderId="8" xfId="15" applyNumberFormat="1" applyFont="1" applyFill="1" applyBorder="1" applyAlignment="1">
      <alignment horizontal="justify" vertical="center"/>
    </xf>
    <xf numFmtId="43" fontId="9" fillId="0" borderId="8" xfId="15" applyFont="1" applyFill="1" applyBorder="1" applyAlignment="1">
      <alignment vertical="center"/>
    </xf>
    <xf numFmtId="49" fontId="10" fillId="0" borderId="15" xfId="15" applyNumberFormat="1" applyFont="1" applyFill="1" applyBorder="1" applyAlignment="1">
      <alignment horizontal="justify" vertical="center" wrapText="1"/>
    </xf>
    <xf numFmtId="164" fontId="9" fillId="0" borderId="15" xfId="15" applyNumberFormat="1" applyFont="1" applyFill="1" applyBorder="1" applyAlignment="1">
      <alignment vertical="center"/>
    </xf>
    <xf numFmtId="164" fontId="7" fillId="0" borderId="16" xfId="15" applyNumberFormat="1" applyFont="1" applyFill="1" applyBorder="1" applyAlignment="1">
      <alignment vertical="center"/>
    </xf>
    <xf numFmtId="164" fontId="5" fillId="0" borderId="2" xfId="15" applyNumberFormat="1" applyFont="1" applyFill="1" applyBorder="1" applyAlignment="1">
      <alignment horizontal="center" vertical="center"/>
    </xf>
    <xf numFmtId="43" fontId="5" fillId="0" borderId="2" xfId="15" applyNumberFormat="1" applyFont="1" applyFill="1" applyBorder="1" applyAlignment="1">
      <alignment vertical="center"/>
    </xf>
    <xf numFmtId="164" fontId="5" fillId="0" borderId="2" xfId="15" applyNumberFormat="1" applyFont="1" applyFill="1" applyBorder="1" applyAlignment="1">
      <alignment vertical="center"/>
    </xf>
    <xf numFmtId="164" fontId="7" fillId="0" borderId="3" xfId="15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164" fontId="8" fillId="0" borderId="0" xfId="15" applyNumberFormat="1" applyFont="1" applyFill="1" applyAlignment="1">
      <alignment vertical="center"/>
    </xf>
    <xf numFmtId="164" fontId="9" fillId="0" borderId="0" xfId="15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10" fillId="0" borderId="17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13" fillId="0" borderId="0" xfId="0" applyNumberFormat="1" applyFill="1" applyBorder="1" applyAlignment="1" applyProtection="1">
      <alignment horizontal="left"/>
      <protection locked="0"/>
    </xf>
    <xf numFmtId="43" fontId="0" fillId="0" borderId="0" xfId="15" applyAlignment="1">
      <alignment/>
    </xf>
    <xf numFmtId="43" fontId="12" fillId="2" borderId="18" xfId="15" applyFont="1" applyFill="1" applyBorder="1" applyAlignment="1">
      <alignment horizontal="center" vertical="center"/>
    </xf>
    <xf numFmtId="43" fontId="1" fillId="2" borderId="19" xfId="15" applyFont="1" applyFill="1" applyBorder="1" applyAlignment="1">
      <alignment horizontal="center" vertical="center" wrapText="1"/>
    </xf>
    <xf numFmtId="43" fontId="12" fillId="2" borderId="20" xfId="15" applyFont="1" applyFill="1" applyBorder="1" applyAlignment="1">
      <alignment horizontal="center" vertical="center"/>
    </xf>
    <xf numFmtId="43" fontId="12" fillId="2" borderId="20" xfId="15" applyFont="1" applyFill="1" applyBorder="1" applyAlignment="1">
      <alignment horizontal="center" vertical="center" wrapText="1"/>
    </xf>
    <xf numFmtId="43" fontId="12" fillId="2" borderId="21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22" xfId="15" applyNumberFormat="1" applyFont="1" applyBorder="1" applyAlignment="1">
      <alignment horizontal="justify" vertical="center"/>
    </xf>
    <xf numFmtId="49" fontId="0" fillId="0" borderId="22" xfId="15" applyNumberFormat="1" applyFont="1" applyBorder="1" applyAlignment="1">
      <alignment horizontal="center" vertical="center"/>
    </xf>
    <xf numFmtId="43" fontId="0" fillId="0" borderId="22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8" xfId="15" applyNumberFormat="1" applyFont="1" applyBorder="1" applyAlignment="1">
      <alignment horizontal="justify" vertical="center"/>
    </xf>
    <xf numFmtId="49" fontId="0" fillId="0" borderId="8" xfId="15" applyNumberFormat="1" applyFont="1" applyBorder="1" applyAlignment="1">
      <alignment horizontal="center" vertical="center"/>
    </xf>
    <xf numFmtId="49" fontId="0" fillId="0" borderId="8" xfId="15" applyNumberFormat="1" applyBorder="1" applyAlignment="1">
      <alignment horizontal="center" vertical="center"/>
    </xf>
    <xf numFmtId="43" fontId="0" fillId="0" borderId="8" xfId="15" applyBorder="1" applyAlignment="1">
      <alignment vertical="center"/>
    </xf>
    <xf numFmtId="49" fontId="0" fillId="0" borderId="15" xfId="15" applyNumberFormat="1" applyFont="1" applyBorder="1" applyAlignment="1">
      <alignment horizontal="center" vertical="center"/>
    </xf>
    <xf numFmtId="49" fontId="0" fillId="0" borderId="23" xfId="15" applyNumberFormat="1" applyFont="1" applyBorder="1" applyAlignment="1">
      <alignment horizontal="justify" vertical="center"/>
    </xf>
    <xf numFmtId="49" fontId="0" fillId="0" borderId="13" xfId="15" applyNumberFormat="1" applyFont="1" applyBorder="1" applyAlignment="1">
      <alignment horizontal="center" vertical="center"/>
    </xf>
    <xf numFmtId="49" fontId="0" fillId="0" borderId="23" xfId="15" applyNumberFormat="1" applyBorder="1" applyAlignment="1">
      <alignment horizontal="center" vertical="center"/>
    </xf>
    <xf numFmtId="43" fontId="0" fillId="0" borderId="23" xfId="15" applyBorder="1" applyAlignment="1">
      <alignment vertical="center"/>
    </xf>
    <xf numFmtId="43" fontId="2" fillId="2" borderId="24" xfId="15" applyFont="1" applyFill="1" applyBorder="1" applyAlignment="1">
      <alignment horizontal="center" vertical="center" wrapText="1"/>
    </xf>
    <xf numFmtId="43" fontId="0" fillId="0" borderId="25" xfId="15" applyBorder="1" applyAlignment="1">
      <alignment vertical="center"/>
    </xf>
    <xf numFmtId="49" fontId="0" fillId="0" borderId="26" xfId="15" applyNumberFormat="1" applyFont="1" applyBorder="1" applyAlignment="1">
      <alignment horizontal="justify" vertical="center"/>
    </xf>
    <xf numFmtId="49" fontId="0" fillId="0" borderId="25" xfId="15" applyNumberFormat="1" applyFont="1" applyBorder="1" applyAlignment="1">
      <alignment horizontal="center" vertical="center"/>
    </xf>
    <xf numFmtId="49" fontId="0" fillId="0" borderId="26" xfId="15" applyNumberFormat="1" applyBorder="1" applyAlignment="1">
      <alignment horizontal="center" vertical="center"/>
    </xf>
    <xf numFmtId="49" fontId="0" fillId="0" borderId="26" xfId="15" applyNumberFormat="1" applyFont="1" applyBorder="1" applyAlignment="1">
      <alignment horizontal="center" vertical="center"/>
    </xf>
    <xf numFmtId="43" fontId="0" fillId="0" borderId="26" xfId="15" applyBorder="1" applyAlignment="1">
      <alignment vertical="center"/>
    </xf>
    <xf numFmtId="43" fontId="2" fillId="2" borderId="27" xfId="15" applyFont="1" applyFill="1" applyBorder="1" applyAlignment="1">
      <alignment horizontal="center" vertical="center" wrapText="1"/>
    </xf>
    <xf numFmtId="43" fontId="0" fillId="0" borderId="28" xfId="15" applyBorder="1" applyAlignment="1">
      <alignment vertical="center"/>
    </xf>
    <xf numFmtId="49" fontId="0" fillId="0" borderId="13" xfId="15" applyNumberFormat="1" applyFont="1" applyBorder="1" applyAlignment="1">
      <alignment horizontal="justify" vertical="center"/>
    </xf>
    <xf numFmtId="49" fontId="0" fillId="0" borderId="13" xfId="15" applyNumberFormat="1" applyBorder="1" applyAlignment="1">
      <alignment horizontal="center" vertical="center"/>
    </xf>
    <xf numFmtId="43" fontId="0" fillId="0" borderId="13" xfId="15" applyBorder="1" applyAlignment="1">
      <alignment vertical="center"/>
    </xf>
    <xf numFmtId="43" fontId="0" fillId="0" borderId="29" xfId="15" applyBorder="1" applyAlignment="1">
      <alignment vertical="center"/>
    </xf>
    <xf numFmtId="49" fontId="0" fillId="0" borderId="23" xfId="15" applyNumberFormat="1" applyFont="1" applyBorder="1" applyAlignment="1">
      <alignment horizontal="center" vertical="center"/>
    </xf>
    <xf numFmtId="43" fontId="0" fillId="0" borderId="30" xfId="15" applyBorder="1" applyAlignment="1">
      <alignment vertical="center"/>
    </xf>
    <xf numFmtId="49" fontId="0" fillId="0" borderId="28" xfId="15" applyNumberFormat="1" applyFont="1" applyBorder="1" applyAlignment="1">
      <alignment horizontal="justify" vertical="center"/>
    </xf>
    <xf numFmtId="49" fontId="0" fillId="0" borderId="28" xfId="15" applyNumberFormat="1" applyFont="1" applyBorder="1" applyAlignment="1">
      <alignment horizontal="center" vertical="center"/>
    </xf>
    <xf numFmtId="49" fontId="0" fillId="0" borderId="28" xfId="15" applyNumberFormat="1" applyBorder="1" applyAlignment="1">
      <alignment horizontal="center" vertical="center"/>
    </xf>
    <xf numFmtId="43" fontId="2" fillId="2" borderId="31" xfId="15" applyFont="1" applyFill="1" applyBorder="1" applyAlignment="1">
      <alignment horizontal="center" vertical="center" wrapText="1"/>
    </xf>
    <xf numFmtId="43" fontId="0" fillId="0" borderId="32" xfId="15" applyBorder="1" applyAlignment="1">
      <alignment horizontal="center" vertical="center"/>
    </xf>
    <xf numFmtId="49" fontId="0" fillId="0" borderId="32" xfId="15" applyNumberFormat="1" applyFont="1" applyBorder="1" applyAlignment="1">
      <alignment horizontal="justify" vertical="center"/>
    </xf>
    <xf numFmtId="49" fontId="0" fillId="0" borderId="32" xfId="15" applyNumberFormat="1" applyFont="1" applyBorder="1" applyAlignment="1">
      <alignment horizontal="center" vertical="center"/>
    </xf>
    <xf numFmtId="49" fontId="0" fillId="0" borderId="32" xfId="15" applyNumberFormat="1" applyBorder="1" applyAlignment="1">
      <alignment horizontal="center" vertical="center"/>
    </xf>
    <xf numFmtId="43" fontId="0" fillId="0" borderId="32" xfId="15" applyBorder="1" applyAlignment="1">
      <alignment vertical="center"/>
    </xf>
    <xf numFmtId="43" fontId="0" fillId="0" borderId="33" xfId="15" applyBorder="1" applyAlignment="1">
      <alignment horizontal="center" vertical="center"/>
    </xf>
    <xf numFmtId="49" fontId="0" fillId="0" borderId="22" xfId="15" applyNumberFormat="1" applyBorder="1" applyAlignment="1">
      <alignment horizontal="center" vertical="center"/>
    </xf>
    <xf numFmtId="43" fontId="2" fillId="2" borderId="34" xfId="15" applyFont="1" applyFill="1" applyBorder="1" applyAlignment="1">
      <alignment horizontal="center" vertical="center" wrapText="1"/>
    </xf>
    <xf numFmtId="43" fontId="0" fillId="0" borderId="35" xfId="15" applyBorder="1" applyAlignment="1">
      <alignment vertical="center"/>
    </xf>
    <xf numFmtId="49" fontId="0" fillId="0" borderId="36" xfId="15" applyNumberFormat="1" applyFont="1" applyBorder="1" applyAlignment="1">
      <alignment horizontal="justify" vertical="center"/>
    </xf>
    <xf numFmtId="49" fontId="0" fillId="0" borderId="36" xfId="15" applyNumberFormat="1" applyFont="1" applyFill="1" applyBorder="1" applyAlignment="1">
      <alignment horizontal="center" vertical="center"/>
    </xf>
    <xf numFmtId="49" fontId="0" fillId="0" borderId="36" xfId="15" applyNumberFormat="1" applyFont="1" applyBorder="1" applyAlignment="1">
      <alignment horizontal="center" vertical="center"/>
    </xf>
    <xf numFmtId="49" fontId="0" fillId="0" borderId="36" xfId="15" applyNumberFormat="1" applyBorder="1" applyAlignment="1">
      <alignment horizontal="center" vertical="center"/>
    </xf>
    <xf numFmtId="43" fontId="0" fillId="0" borderId="36" xfId="15" applyBorder="1" applyAlignment="1">
      <alignment vertical="center"/>
    </xf>
    <xf numFmtId="43" fontId="0" fillId="0" borderId="37" xfId="15" applyFont="1" applyBorder="1" applyAlignment="1">
      <alignment vertical="center"/>
    </xf>
    <xf numFmtId="43" fontId="0" fillId="0" borderId="25" xfId="15" applyBorder="1" applyAlignment="1">
      <alignment horizontal="center" vertical="center"/>
    </xf>
    <xf numFmtId="49" fontId="0" fillId="0" borderId="26" xfId="15" applyNumberFormat="1" applyFont="1" applyFill="1" applyBorder="1" applyAlignment="1">
      <alignment horizontal="center" vertical="center"/>
    </xf>
    <xf numFmtId="43" fontId="15" fillId="0" borderId="38" xfId="15" applyFont="1" applyBorder="1" applyAlignment="1">
      <alignment horizontal="center" vertical="center"/>
    </xf>
    <xf numFmtId="49" fontId="0" fillId="0" borderId="25" xfId="15" applyNumberFormat="1" applyFont="1" applyBorder="1" applyAlignment="1">
      <alignment horizontal="justify" vertical="center"/>
    </xf>
    <xf numFmtId="49" fontId="0" fillId="0" borderId="25" xfId="15" applyNumberFormat="1" applyBorder="1" applyAlignment="1">
      <alignment horizontal="center" vertical="center"/>
    </xf>
    <xf numFmtId="49" fontId="0" fillId="0" borderId="15" xfId="15" applyNumberFormat="1" applyBorder="1" applyAlignment="1">
      <alignment horizontal="center" vertical="center"/>
    </xf>
    <xf numFmtId="43" fontId="0" fillId="0" borderId="15" xfId="15" applyFont="1" applyBorder="1" applyAlignment="1">
      <alignment vertical="center"/>
    </xf>
    <xf numFmtId="43" fontId="0" fillId="0" borderId="15" xfId="15" applyBorder="1" applyAlignment="1">
      <alignment vertical="center"/>
    </xf>
    <xf numFmtId="49" fontId="0" fillId="0" borderId="15" xfId="15" applyNumberFormat="1" applyFont="1" applyBorder="1" applyAlignment="1">
      <alignment horizontal="justify" vertical="center"/>
    </xf>
    <xf numFmtId="49" fontId="0" fillId="0" borderId="39" xfId="15" applyNumberFormat="1" applyFont="1" applyBorder="1" applyAlignment="1">
      <alignment horizontal="justify" vertical="center"/>
    </xf>
    <xf numFmtId="49" fontId="0" fillId="0" borderId="39" xfId="15" applyNumberFormat="1" applyFont="1" applyBorder="1" applyAlignment="1">
      <alignment horizontal="center" vertical="center"/>
    </xf>
    <xf numFmtId="43" fontId="0" fillId="0" borderId="39" xfId="15" applyBorder="1" applyAlignment="1">
      <alignment vertical="center"/>
    </xf>
    <xf numFmtId="49" fontId="0" fillId="0" borderId="8" xfId="15" applyNumberFormat="1" applyFont="1" applyFill="1" applyBorder="1" applyAlignment="1">
      <alignment horizontal="center" vertical="center"/>
    </xf>
    <xf numFmtId="49" fontId="0" fillId="0" borderId="26" xfId="15" applyNumberFormat="1" applyFont="1" applyBorder="1" applyAlignment="1">
      <alignment horizontal="center" vertical="center"/>
    </xf>
    <xf numFmtId="49" fontId="0" fillId="0" borderId="23" xfId="15" applyNumberFormat="1" applyFont="1" applyFill="1" applyBorder="1" applyAlignment="1">
      <alignment horizontal="center" vertical="center"/>
    </xf>
    <xf numFmtId="49" fontId="0" fillId="0" borderId="26" xfId="15" applyNumberFormat="1" applyFont="1" applyFill="1" applyBorder="1" applyAlignment="1">
      <alignment horizontal="justify" vertical="center"/>
    </xf>
    <xf numFmtId="43" fontId="0" fillId="0" borderId="26" xfId="15" applyFill="1" applyBorder="1" applyAlignment="1">
      <alignment vertical="center"/>
    </xf>
    <xf numFmtId="49" fontId="0" fillId="0" borderId="39" xfId="15" applyNumberFormat="1" applyBorder="1" applyAlignment="1">
      <alignment horizontal="center" vertical="center"/>
    </xf>
    <xf numFmtId="43" fontId="0" fillId="0" borderId="23" xfId="15" applyFont="1" applyBorder="1" applyAlignment="1">
      <alignment/>
    </xf>
    <xf numFmtId="49" fontId="0" fillId="0" borderId="8" xfId="15" applyNumberFormat="1" applyFill="1" applyBorder="1" applyAlignment="1">
      <alignment horizontal="center" vertical="center"/>
    </xf>
    <xf numFmtId="43" fontId="0" fillId="0" borderId="8" xfId="15" applyFill="1" applyBorder="1" applyAlignment="1">
      <alignment vertical="center"/>
    </xf>
    <xf numFmtId="43" fontId="0" fillId="0" borderId="33" xfId="15" applyBorder="1" applyAlignment="1">
      <alignment vertical="center"/>
    </xf>
    <xf numFmtId="43" fontId="2" fillId="0" borderId="40" xfId="15" applyFont="1" applyBorder="1" applyAlignment="1">
      <alignment horizontal="center" vertical="center" wrapText="1"/>
    </xf>
    <xf numFmtId="43" fontId="1" fillId="0" borderId="41" xfId="15" applyFont="1" applyBorder="1" applyAlignment="1">
      <alignment vertical="center"/>
    </xf>
    <xf numFmtId="49" fontId="0" fillId="0" borderId="42" xfId="15" applyNumberFormat="1" applyBorder="1" applyAlignment="1">
      <alignment horizontal="justify" vertical="center"/>
    </xf>
    <xf numFmtId="49" fontId="0" fillId="0" borderId="43" xfId="15" applyNumberFormat="1" applyBorder="1" applyAlignment="1">
      <alignment horizontal="justify" vertical="center"/>
    </xf>
    <xf numFmtId="43" fontId="1" fillId="0" borderId="40" xfId="15" applyNumberFormat="1" applyFont="1" applyBorder="1" applyAlignment="1">
      <alignment horizontal="justify" vertical="center"/>
    </xf>
    <xf numFmtId="43" fontId="1" fillId="0" borderId="41" xfId="15" applyNumberFormat="1" applyFont="1" applyBorder="1" applyAlignment="1">
      <alignment horizontal="justify" vertical="center"/>
    </xf>
    <xf numFmtId="43" fontId="0" fillId="0" borderId="44" xfId="15" applyBorder="1" applyAlignment="1">
      <alignment vertical="center"/>
    </xf>
    <xf numFmtId="43" fontId="1" fillId="0" borderId="45" xfId="15" applyFont="1" applyBorder="1" applyAlignment="1">
      <alignment vertical="center"/>
    </xf>
    <xf numFmtId="43" fontId="0" fillId="0" borderId="0" xfId="15" applyBorder="1" applyAlignment="1">
      <alignment/>
    </xf>
    <xf numFmtId="49" fontId="7" fillId="0" borderId="7" xfId="15" applyNumberFormat="1" applyFont="1" applyFill="1" applyBorder="1" applyAlignment="1">
      <alignment horizontal="center" vertical="center"/>
    </xf>
    <xf numFmtId="49" fontId="1" fillId="0" borderId="8" xfId="15" applyNumberFormat="1" applyFont="1" applyFill="1" applyBorder="1" applyAlignment="1">
      <alignment horizontal="justify" vertical="center"/>
    </xf>
    <xf numFmtId="164" fontId="11" fillId="0" borderId="8" xfId="15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justify" vertical="center" wrapText="1"/>
    </xf>
    <xf numFmtId="43" fontId="9" fillId="0" borderId="15" xfId="15" applyFont="1" applyFill="1" applyBorder="1" applyAlignment="1">
      <alignment vertical="center"/>
    </xf>
    <xf numFmtId="49" fontId="7" fillId="0" borderId="46" xfId="15" applyNumberFormat="1" applyFont="1" applyFill="1" applyBorder="1" applyAlignment="1">
      <alignment horizontal="center" vertical="center"/>
    </xf>
    <xf numFmtId="49" fontId="7" fillId="0" borderId="10" xfId="15" applyNumberFormat="1" applyFont="1" applyFill="1" applyBorder="1" applyAlignment="1">
      <alignment horizontal="center" vertical="center"/>
    </xf>
    <xf numFmtId="49" fontId="7" fillId="0" borderId="10" xfId="15" applyNumberFormat="1" applyFont="1" applyFill="1" applyBorder="1" applyAlignment="1">
      <alignment horizontal="justify" vertical="center"/>
    </xf>
    <xf numFmtId="43" fontId="9" fillId="0" borderId="10" xfId="15" applyFont="1" applyFill="1" applyBorder="1" applyAlignment="1">
      <alignment vertical="center"/>
    </xf>
    <xf numFmtId="43" fontId="0" fillId="0" borderId="0" xfId="15" applyFill="1" applyAlignment="1">
      <alignment/>
    </xf>
    <xf numFmtId="43" fontId="3" fillId="0" borderId="0" xfId="15" applyFont="1" applyFill="1" applyAlignment="1">
      <alignment horizontal="center"/>
    </xf>
    <xf numFmtId="43" fontId="0" fillId="0" borderId="0" xfId="15" applyAlignment="1">
      <alignment/>
    </xf>
    <xf numFmtId="43" fontId="9" fillId="0" borderId="8" xfId="15" applyFont="1" applyBorder="1" applyAlignment="1">
      <alignment horizontal="center" vertical="center" wrapText="1"/>
    </xf>
    <xf numFmtId="43" fontId="9" fillId="0" borderId="9" xfId="15" applyFont="1" applyBorder="1" applyAlignment="1">
      <alignment horizontal="center" vertical="center" wrapText="1"/>
    </xf>
    <xf numFmtId="43" fontId="17" fillId="0" borderId="8" xfId="15" applyFont="1" applyBorder="1" applyAlignment="1">
      <alignment horizontal="center" vertical="center" wrapText="1"/>
    </xf>
    <xf numFmtId="49" fontId="6" fillId="0" borderId="7" xfId="15" applyNumberFormat="1" applyFont="1" applyBorder="1" applyAlignment="1">
      <alignment horizontal="center" vertical="center" wrapText="1"/>
    </xf>
    <xf numFmtId="49" fontId="6" fillId="0" borderId="8" xfId="15" applyNumberFormat="1" applyFont="1" applyBorder="1" applyAlignment="1">
      <alignment horizontal="center" vertical="center" wrapText="1"/>
    </xf>
    <xf numFmtId="49" fontId="6" fillId="0" borderId="8" xfId="15" applyNumberFormat="1" applyFont="1" applyBorder="1" applyAlignment="1">
      <alignment horizontal="center" vertical="center"/>
    </xf>
    <xf numFmtId="49" fontId="6" fillId="0" borderId="9" xfId="15" applyNumberFormat="1" applyFont="1" applyBorder="1" applyAlignment="1">
      <alignment horizontal="center" vertical="center" wrapText="1"/>
    </xf>
    <xf numFmtId="43" fontId="7" fillId="0" borderId="47" xfId="15" applyFont="1" applyBorder="1" applyAlignment="1">
      <alignment horizontal="center" vertical="center" wrapText="1"/>
    </xf>
    <xf numFmtId="49" fontId="7" fillId="0" borderId="15" xfId="15" applyNumberFormat="1" applyFont="1" applyBorder="1" applyAlignment="1">
      <alignment horizontal="left" vertical="center" wrapText="1"/>
    </xf>
    <xf numFmtId="164" fontId="9" fillId="0" borderId="48" xfId="15" applyNumberFormat="1" applyFont="1" applyBorder="1" applyAlignment="1">
      <alignment horizontal="center" vertical="center"/>
    </xf>
    <xf numFmtId="164" fontId="18" fillId="0" borderId="28" xfId="15" applyNumberFormat="1" applyFont="1" applyBorder="1" applyAlignment="1">
      <alignment horizontal="center" vertical="center"/>
    </xf>
    <xf numFmtId="164" fontId="4" fillId="0" borderId="15" xfId="15" applyNumberFormat="1" applyFont="1" applyBorder="1" applyAlignment="1">
      <alignment horizontal="center" vertical="center" wrapText="1"/>
    </xf>
    <xf numFmtId="164" fontId="4" fillId="0" borderId="15" xfId="15" applyNumberFormat="1" applyFont="1" applyBorder="1" applyAlignment="1">
      <alignment horizontal="center" vertical="center"/>
    </xf>
    <xf numFmtId="164" fontId="4" fillId="0" borderId="16" xfId="15" applyNumberFormat="1" applyFont="1" applyBorder="1" applyAlignment="1">
      <alignment horizontal="center" vertical="center"/>
    </xf>
    <xf numFmtId="49" fontId="1" fillId="0" borderId="26" xfId="15" applyNumberFormat="1" applyFont="1" applyFill="1" applyBorder="1" applyAlignment="1">
      <alignment horizontal="justify" vertical="center" wrapText="1"/>
    </xf>
    <xf numFmtId="49" fontId="19" fillId="0" borderId="0" xfId="15" applyNumberFormat="1" applyFont="1" applyFill="1" applyBorder="1" applyAlignment="1" applyProtection="1">
      <alignment horizontal="justify" vertical="center" wrapText="1"/>
      <protection locked="0"/>
    </xf>
    <xf numFmtId="49" fontId="1" fillId="0" borderId="15" xfId="15" applyNumberFormat="1" applyFont="1" applyBorder="1" applyAlignment="1">
      <alignment horizontal="justify" vertical="center" wrapText="1"/>
    </xf>
    <xf numFmtId="164" fontId="18" fillId="0" borderId="15" xfId="15" applyNumberFormat="1" applyFont="1" applyBorder="1" applyAlignment="1">
      <alignment vertical="center"/>
    </xf>
    <xf numFmtId="164" fontId="18" fillId="0" borderId="15" xfId="15" applyNumberFormat="1" applyFont="1" applyBorder="1" applyAlignment="1">
      <alignment horizontal="center" vertical="center"/>
    </xf>
    <xf numFmtId="164" fontId="0" fillId="0" borderId="15" xfId="15" applyNumberFormat="1" applyBorder="1" applyAlignment="1">
      <alignment horizontal="center" vertical="center"/>
    </xf>
    <xf numFmtId="164" fontId="18" fillId="0" borderId="16" xfId="15" applyNumberFormat="1" applyFont="1" applyBorder="1" applyAlignment="1">
      <alignment horizontal="center" vertical="center"/>
    </xf>
    <xf numFmtId="49" fontId="1" fillId="0" borderId="13" xfId="15" applyNumberFormat="1" applyFont="1" applyBorder="1" applyAlignment="1">
      <alignment horizontal="justify" vertical="center" wrapText="1"/>
    </xf>
    <xf numFmtId="164" fontId="18" fillId="0" borderId="13" xfId="15" applyNumberFormat="1" applyFont="1" applyBorder="1" applyAlignment="1">
      <alignment horizontal="center" vertical="center"/>
    </xf>
    <xf numFmtId="164" fontId="0" fillId="0" borderId="13" xfId="15" applyNumberFormat="1" applyBorder="1" applyAlignment="1">
      <alignment horizontal="center" vertical="center"/>
    </xf>
    <xf numFmtId="164" fontId="18" fillId="0" borderId="14" xfId="15" applyNumberFormat="1" applyFont="1" applyBorder="1" applyAlignment="1">
      <alignment horizontal="center" vertical="center"/>
    </xf>
    <xf numFmtId="49" fontId="7" fillId="0" borderId="23" xfId="15" applyNumberFormat="1" applyFont="1" applyBorder="1" applyAlignment="1">
      <alignment horizontal="justify" vertical="center" wrapText="1"/>
    </xf>
    <xf numFmtId="164" fontId="18" fillId="0" borderId="49" xfId="15" applyNumberFormat="1" applyFont="1" applyBorder="1" applyAlignment="1">
      <alignment horizontal="center" vertical="center"/>
    </xf>
    <xf numFmtId="164" fontId="4" fillId="0" borderId="49" xfId="15" applyNumberFormat="1" applyFont="1" applyBorder="1" applyAlignment="1">
      <alignment horizontal="center" vertical="center"/>
    </xf>
    <xf numFmtId="164" fontId="4" fillId="0" borderId="50" xfId="15" applyNumberFormat="1" applyFont="1" applyBorder="1" applyAlignment="1">
      <alignment horizontal="center" vertical="center"/>
    </xf>
    <xf numFmtId="43" fontId="1" fillId="0" borderId="51" xfId="15" applyFont="1" applyBorder="1" applyAlignment="1">
      <alignment horizontal="center" vertical="center"/>
    </xf>
    <xf numFmtId="43" fontId="7" fillId="0" borderId="51" xfId="15" applyFont="1" applyBorder="1" applyAlignment="1">
      <alignment horizontal="left" wrapText="1"/>
    </xf>
    <xf numFmtId="164" fontId="9" fillId="0" borderId="51" xfId="15" applyNumberFormat="1" applyFont="1" applyBorder="1" applyAlignment="1">
      <alignment horizontal="center" vertical="center"/>
    </xf>
    <xf numFmtId="164" fontId="4" fillId="0" borderId="51" xfId="15" applyNumberFormat="1" applyFont="1" applyBorder="1" applyAlignment="1">
      <alignment horizontal="center" vertical="center"/>
    </xf>
    <xf numFmtId="43" fontId="1" fillId="0" borderId="4" xfId="15" applyFont="1" applyBorder="1" applyAlignment="1">
      <alignment horizontal="center" vertical="center"/>
    </xf>
    <xf numFmtId="49" fontId="7" fillId="0" borderId="5" xfId="15" applyNumberFormat="1" applyFont="1" applyBorder="1" applyAlignment="1">
      <alignment vertical="center" wrapText="1"/>
    </xf>
    <xf numFmtId="164" fontId="9" fillId="0" borderId="52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vertical="center" wrapText="1"/>
    </xf>
    <xf numFmtId="164" fontId="5" fillId="0" borderId="6" xfId="15" applyNumberFormat="1" applyFont="1" applyBorder="1" applyAlignment="1">
      <alignment horizontal="center" vertical="center"/>
    </xf>
    <xf numFmtId="49" fontId="1" fillId="0" borderId="8" xfId="15" applyNumberFormat="1" applyFont="1" applyBorder="1" applyAlignment="1">
      <alignment horizontal="justify" vertical="center" wrapText="1"/>
    </xf>
    <xf numFmtId="49" fontId="19" fillId="0" borderId="0" xfId="15" applyNumberFormat="1" applyFont="1" applyFill="1" applyBorder="1" applyAlignment="1" applyProtection="1">
      <alignment horizontal="justify" vertical="center"/>
      <protection locked="0"/>
    </xf>
    <xf numFmtId="164" fontId="9" fillId="0" borderId="13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49" fontId="7" fillId="0" borderId="8" xfId="15" applyNumberFormat="1" applyFont="1" applyBorder="1" applyAlignment="1">
      <alignment horizontal="left" wrapText="1"/>
    </xf>
    <xf numFmtId="164" fontId="4" fillId="0" borderId="8" xfId="15" applyNumberFormat="1" applyFont="1" applyBorder="1" applyAlignment="1">
      <alignment horizontal="center" vertical="center"/>
    </xf>
    <xf numFmtId="164" fontId="4" fillId="0" borderId="9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21" fillId="0" borderId="53" xfId="15" applyNumberFormat="1" applyFont="1" applyBorder="1" applyAlignment="1">
      <alignment horizontal="center" vertical="center"/>
    </xf>
    <xf numFmtId="164" fontId="21" fillId="0" borderId="11" xfId="15" applyNumberFormat="1" applyFont="1" applyBorder="1" applyAlignment="1">
      <alignment horizontal="center" vertical="center"/>
    </xf>
    <xf numFmtId="43" fontId="0" fillId="0" borderId="12" xfId="15" applyBorder="1" applyAlignment="1">
      <alignment/>
    </xf>
    <xf numFmtId="43" fontId="22" fillId="0" borderId="13" xfId="15" applyFont="1" applyBorder="1" applyAlignment="1">
      <alignment horizontal="justify" vertical="center" wrapText="1"/>
    </xf>
    <xf numFmtId="164" fontId="0" fillId="0" borderId="14" xfId="15" applyNumberFormat="1" applyBorder="1" applyAlignment="1">
      <alignment vertical="center"/>
    </xf>
    <xf numFmtId="43" fontId="1" fillId="0" borderId="47" xfId="15" applyFont="1" applyBorder="1" applyAlignment="1">
      <alignment horizontal="center" vertical="center"/>
    </xf>
    <xf numFmtId="43" fontId="22" fillId="0" borderId="15" xfId="15" applyFont="1" applyBorder="1" applyAlignment="1">
      <alignment horizontal="justify" vertical="center" wrapText="1"/>
    </xf>
    <xf numFmtId="164" fontId="0" fillId="0" borderId="16" xfId="15" applyNumberFormat="1" applyBorder="1" applyAlignment="1">
      <alignment vertical="center"/>
    </xf>
    <xf numFmtId="43" fontId="1" fillId="0" borderId="7" xfId="15" applyFont="1" applyBorder="1" applyAlignment="1">
      <alignment horizontal="center" vertical="center"/>
    </xf>
    <xf numFmtId="43" fontId="22" fillId="0" borderId="8" xfId="15" applyFont="1" applyBorder="1" applyAlignment="1">
      <alignment horizontal="justify" vertical="center" wrapText="1"/>
    </xf>
    <xf numFmtId="164" fontId="0" fillId="0" borderId="9" xfId="15" applyNumberFormat="1" applyBorder="1" applyAlignment="1">
      <alignment vertical="center"/>
    </xf>
    <xf numFmtId="43" fontId="0" fillId="0" borderId="7" xfId="15" applyBorder="1" applyAlignment="1">
      <alignment horizontal="center" vertical="center"/>
    </xf>
    <xf numFmtId="164" fontId="12" fillId="0" borderId="11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12" xfId="15" applyFont="1" applyBorder="1" applyAlignment="1">
      <alignment horizontal="center" vertic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49" fontId="7" fillId="0" borderId="8" xfId="15" applyNumberFormat="1" applyFont="1" applyFill="1" applyBorder="1" applyAlignment="1">
      <alignment horizontal="justify" vertical="center" wrapText="1"/>
    </xf>
    <xf numFmtId="49" fontId="23" fillId="3" borderId="54" xfId="0" applyBorder="1" applyAlignment="1">
      <alignment horizontal="center" vertical="center" wrapText="1"/>
    </xf>
    <xf numFmtId="49" fontId="23" fillId="3" borderId="55" xfId="0" applyBorder="1" applyAlignment="1">
      <alignment horizontal="center" vertical="center" wrapText="1"/>
    </xf>
    <xf numFmtId="49" fontId="24" fillId="4" borderId="56" xfId="0" applyFill="1" applyBorder="1" applyAlignment="1">
      <alignment horizontal="right" vertical="center" wrapText="1"/>
    </xf>
    <xf numFmtId="49" fontId="26" fillId="3" borderId="56" xfId="0" applyBorder="1" applyAlignment="1">
      <alignment horizontal="right" vertical="center" wrapText="1"/>
    </xf>
    <xf numFmtId="49" fontId="26" fillId="3" borderId="57" xfId="0" applyBorder="1" applyAlignment="1">
      <alignment horizontal="left" vertical="center" wrapText="1"/>
    </xf>
    <xf numFmtId="49" fontId="26" fillId="3" borderId="57" xfId="0" applyBorder="1" applyAlignment="1">
      <alignment horizontal="right" vertical="center" wrapText="1"/>
    </xf>
    <xf numFmtId="49" fontId="24" fillId="4" borderId="58" xfId="0" applyFont="1" applyFill="1" applyBorder="1" applyAlignment="1">
      <alignment horizontal="center" vertical="center" wrapText="1"/>
    </xf>
    <xf numFmtId="49" fontId="24" fillId="4" borderId="56" xfId="0" applyFont="1" applyFill="1" applyBorder="1" applyAlignment="1">
      <alignment horizontal="center" vertical="center" wrapText="1"/>
    </xf>
    <xf numFmtId="49" fontId="27" fillId="3" borderId="58" xfId="0" applyFont="1" applyBorder="1" applyAlignment="1">
      <alignment horizontal="center" vertical="center" wrapText="1"/>
    </xf>
    <xf numFmtId="49" fontId="24" fillId="3" borderId="58" xfId="0" applyFont="1" applyBorder="1" applyAlignment="1">
      <alignment horizontal="center" vertical="center" wrapText="1"/>
    </xf>
    <xf numFmtId="49" fontId="24" fillId="3" borderId="56" xfId="0" applyFont="1" applyBorder="1" applyAlignment="1">
      <alignment horizontal="center" vertical="center" wrapText="1"/>
    </xf>
    <xf numFmtId="49" fontId="24" fillId="3" borderId="59" xfId="0" applyFont="1" applyBorder="1" applyAlignment="1">
      <alignment horizontal="center" vertical="center" wrapText="1"/>
    </xf>
    <xf numFmtId="49" fontId="24" fillId="3" borderId="57" xfId="0" applyFont="1" applyBorder="1" applyAlignment="1">
      <alignment horizontal="center" vertical="center" wrapText="1"/>
    </xf>
    <xf numFmtId="49" fontId="24" fillId="4" borderId="56" xfId="0" applyFill="1" applyBorder="1" applyAlignment="1">
      <alignment horizontal="justify" vertical="center" wrapText="1"/>
    </xf>
    <xf numFmtId="49" fontId="26" fillId="3" borderId="56" xfId="0" applyBorder="1" applyAlignment="1">
      <alignment horizontal="justify" vertical="center" wrapText="1"/>
    </xf>
    <xf numFmtId="49" fontId="26" fillId="3" borderId="57" xfId="0" applyBorder="1" applyAlignment="1">
      <alignment horizontal="justify" vertical="center" wrapText="1"/>
    </xf>
    <xf numFmtId="49" fontId="27" fillId="5" borderId="56" xfId="0" applyFont="1" applyFill="1" applyBorder="1" applyAlignment="1">
      <alignment horizontal="center" vertical="center" wrapText="1"/>
    </xf>
    <xf numFmtId="49" fontId="26" fillId="5" borderId="56" xfId="0" applyFill="1" applyBorder="1" applyAlignment="1">
      <alignment horizontal="justify" vertical="center" wrapText="1"/>
    </xf>
    <xf numFmtId="49" fontId="26" fillId="5" borderId="56" xfId="0" applyFill="1" applyBorder="1" applyAlignment="1">
      <alignment horizontal="right" vertical="center" wrapText="1"/>
    </xf>
    <xf numFmtId="49" fontId="26" fillId="5" borderId="54" xfId="0" applyFill="1" applyBorder="1" applyAlignment="1">
      <alignment horizontal="center" vertical="center" wrapText="1"/>
    </xf>
    <xf numFmtId="49" fontId="26" fillId="5" borderId="55" xfId="0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43" fontId="1" fillId="0" borderId="19" xfId="15" applyFont="1" applyFill="1" applyBorder="1" applyAlignment="1" applyProtection="1">
      <alignment horizontal="left"/>
      <protection locked="0"/>
    </xf>
    <xf numFmtId="49" fontId="28" fillId="3" borderId="19" xfId="0" applyFont="1" applyBorder="1" applyAlignment="1">
      <alignment horizontal="right" vertical="center" wrapText="1"/>
    </xf>
    <xf numFmtId="0" fontId="13" fillId="0" borderId="0" xfId="0" applyNumberFormat="1" applyFill="1" applyBorder="1" applyAlignment="1" applyProtection="1">
      <alignment/>
      <protection locked="0"/>
    </xf>
    <xf numFmtId="49" fontId="24" fillId="4" borderId="60" xfId="0" applyFont="1" applyFill="1" applyBorder="1" applyAlignment="1">
      <alignment horizontal="center" vertical="center" wrapText="1"/>
    </xf>
    <xf numFmtId="49" fontId="24" fillId="4" borderId="61" xfId="0" applyFont="1" applyFill="1" applyBorder="1" applyAlignment="1">
      <alignment horizontal="center" vertical="center" wrapText="1"/>
    </xf>
    <xf numFmtId="49" fontId="24" fillId="4" borderId="61" xfId="0" applyFill="1" applyBorder="1" applyAlignment="1">
      <alignment horizontal="justify" vertical="center" wrapText="1"/>
    </xf>
    <xf numFmtId="49" fontId="24" fillId="4" borderId="61" xfId="0" applyFill="1" applyBorder="1" applyAlignment="1">
      <alignment horizontal="right" vertical="center" wrapText="1"/>
    </xf>
    <xf numFmtId="49" fontId="26" fillId="3" borderId="62" xfId="0" applyAlignment="1">
      <alignment horizontal="center" vertical="center" wrapText="1"/>
    </xf>
    <xf numFmtId="49" fontId="26" fillId="3" borderId="56" xfId="0" applyAlignment="1">
      <alignment horizontal="right" vertical="center" wrapText="1"/>
    </xf>
    <xf numFmtId="49" fontId="24" fillId="4" borderId="56" xfId="0" applyFill="1" applyAlignment="1">
      <alignment horizontal="center" vertical="center" wrapText="1"/>
    </xf>
    <xf numFmtId="49" fontId="24" fillId="4" borderId="56" xfId="0" applyFill="1" applyAlignment="1">
      <alignment horizontal="right" vertical="center" wrapText="1"/>
    </xf>
    <xf numFmtId="49" fontId="26" fillId="5" borderId="56" xfId="0" applyFill="1" applyAlignment="1">
      <alignment horizontal="right" vertical="center" wrapText="1"/>
    </xf>
    <xf numFmtId="49" fontId="25" fillId="3" borderId="62" xfId="0" applyAlignment="1">
      <alignment horizontal="center" vertical="center" wrapText="1"/>
    </xf>
    <xf numFmtId="49" fontId="26" fillId="3" borderId="56" xfId="0" applyAlignment="1">
      <alignment horizontal="center" vertical="center" wrapText="1"/>
    </xf>
    <xf numFmtId="49" fontId="26" fillId="3" borderId="56" xfId="0" applyAlignment="1">
      <alignment horizontal="left" vertical="center" wrapText="1"/>
    </xf>
    <xf numFmtId="49" fontId="24" fillId="4" borderId="56" xfId="0" applyFill="1" applyAlignment="1">
      <alignment horizontal="left" vertical="center" wrapText="1"/>
    </xf>
    <xf numFmtId="49" fontId="25" fillId="5" borderId="56" xfId="0" applyFill="1" applyAlignment="1">
      <alignment horizontal="center" vertical="center" wrapText="1"/>
    </xf>
    <xf numFmtId="49" fontId="26" fillId="5" borderId="56" xfId="0" applyFill="1" applyAlignment="1">
      <alignment horizontal="left" vertical="center" wrapText="1"/>
    </xf>
    <xf numFmtId="49" fontId="28" fillId="3" borderId="63" xfId="0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30" fillId="3" borderId="0" xfId="0" applyFont="1" applyBorder="1" applyAlignment="1">
      <alignment horizontal="center" vertical="center" wrapText="1"/>
    </xf>
    <xf numFmtId="49" fontId="30" fillId="3" borderId="0" xfId="0" applyFont="1" applyBorder="1" applyAlignment="1">
      <alignment horizontal="center" vertical="center" wrapText="1"/>
    </xf>
    <xf numFmtId="49" fontId="24" fillId="4" borderId="56" xfId="0" applyFill="1" applyAlignment="1">
      <alignment horizontal="center" vertical="center" wrapText="1"/>
    </xf>
    <xf numFmtId="49" fontId="24" fillId="4" borderId="56" xfId="0" applyFill="1" applyAlignment="1">
      <alignment horizontal="right" vertical="center" wrapText="1"/>
    </xf>
    <xf numFmtId="49" fontId="26" fillId="5" borderId="56" xfId="0" applyFill="1" applyAlignment="1">
      <alignment horizontal="center" vertical="center" wrapText="1"/>
    </xf>
    <xf numFmtId="49" fontId="26" fillId="5" borderId="56" xfId="0" applyFill="1" applyAlignment="1">
      <alignment horizontal="right" vertical="center" wrapText="1"/>
    </xf>
    <xf numFmtId="49" fontId="26" fillId="3" borderId="62" xfId="0" applyAlignment="1">
      <alignment horizontal="center" vertical="center" wrapText="1"/>
    </xf>
    <xf numFmtId="49" fontId="26" fillId="3" borderId="56" xfId="0" applyAlignment="1">
      <alignment horizontal="right" vertical="center" wrapText="1"/>
    </xf>
    <xf numFmtId="49" fontId="28" fillId="3" borderId="18" xfId="0" applyFont="1" applyBorder="1" applyAlignment="1">
      <alignment horizontal="right" vertical="center" wrapText="1"/>
    </xf>
    <xf numFmtId="49" fontId="0" fillId="3" borderId="0" xfId="0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25" fillId="3" borderId="0" xfId="0" applyBorder="1" applyAlignment="1">
      <alignment horizontal="center" vertical="center" wrapText="1"/>
    </xf>
    <xf numFmtId="0" fontId="13" fillId="0" borderId="0" xfId="0" applyNumberFormat="1" applyFill="1" applyBorder="1" applyAlignment="1" applyProtection="1">
      <alignment horizontal="left"/>
      <protection locked="0"/>
    </xf>
    <xf numFmtId="49" fontId="23" fillId="3" borderId="18" xfId="0" applyFont="1" applyBorder="1" applyAlignment="1">
      <alignment horizontal="right" vertical="center" wrapText="1"/>
    </xf>
    <xf numFmtId="49" fontId="23" fillId="3" borderId="19" xfId="0" applyBorder="1" applyAlignment="1">
      <alignment horizontal="right" vertical="center" wrapText="1"/>
    </xf>
    <xf numFmtId="49" fontId="28" fillId="3" borderId="19" xfId="0" applyFont="1" applyBorder="1" applyAlignment="1">
      <alignment horizontal="right" vertical="center" wrapText="1"/>
    </xf>
    <xf numFmtId="49" fontId="26" fillId="5" borderId="55" xfId="0" applyFill="1" applyBorder="1" applyAlignment="1">
      <alignment horizontal="center" vertical="center" wrapText="1"/>
    </xf>
    <xf numFmtId="49" fontId="26" fillId="5" borderId="64" xfId="0" applyFill="1" applyBorder="1" applyAlignment="1">
      <alignment horizontal="center" vertical="center" wrapText="1"/>
    </xf>
    <xf numFmtId="43" fontId="1" fillId="0" borderId="19" xfId="15" applyFont="1" applyFill="1" applyBorder="1" applyAlignment="1" applyProtection="1">
      <alignment horizontal="center"/>
      <protection locked="0"/>
    </xf>
    <xf numFmtId="43" fontId="1" fillId="0" borderId="63" xfId="15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9" fillId="0" borderId="65" xfId="0" applyNumberFormat="1" applyFont="1" applyFill="1" applyBorder="1" applyAlignment="1" applyProtection="1">
      <alignment horizontal="center" vertical="center"/>
      <protection locked="0"/>
    </xf>
    <xf numFmtId="49" fontId="26" fillId="3" borderId="57" xfId="0" applyBorder="1" applyAlignment="1">
      <alignment horizontal="center" vertical="center" wrapText="1"/>
    </xf>
    <xf numFmtId="49" fontId="26" fillId="3" borderId="66" xfId="0" applyBorder="1" applyAlignment="1">
      <alignment horizontal="center" vertical="center" wrapText="1"/>
    </xf>
    <xf numFmtId="49" fontId="26" fillId="3" borderId="66" xfId="0" applyBorder="1" applyAlignment="1">
      <alignment horizontal="right" vertical="center" wrapText="1"/>
    </xf>
    <xf numFmtId="49" fontId="24" fillId="4" borderId="61" xfId="0" applyFont="1" applyFill="1" applyBorder="1" applyAlignment="1">
      <alignment horizontal="center" vertical="center" wrapText="1"/>
    </xf>
    <xf numFmtId="49" fontId="24" fillId="4" borderId="61" xfId="0" applyFill="1" applyBorder="1" applyAlignment="1">
      <alignment horizontal="right" vertical="center" wrapText="1"/>
    </xf>
    <xf numFmtId="49" fontId="24" fillId="4" borderId="67" xfId="0" applyFill="1" applyBorder="1" applyAlignment="1">
      <alignment horizontal="right" vertical="center" wrapText="1"/>
    </xf>
    <xf numFmtId="49" fontId="23" fillId="3" borderId="55" xfId="0" applyBorder="1" applyAlignment="1">
      <alignment horizontal="center" vertical="center" wrapText="1"/>
    </xf>
    <xf numFmtId="49" fontId="23" fillId="3" borderId="64" xfId="0" applyBorder="1" applyAlignment="1">
      <alignment horizontal="center" vertical="center" wrapText="1"/>
    </xf>
    <xf numFmtId="49" fontId="24" fillId="4" borderId="56" xfId="0" applyFont="1" applyFill="1" applyBorder="1" applyAlignment="1">
      <alignment horizontal="center" vertical="center" wrapText="1"/>
    </xf>
    <xf numFmtId="49" fontId="24" fillId="4" borderId="56" xfId="0" applyFill="1" applyBorder="1" applyAlignment="1">
      <alignment horizontal="right" vertical="center" wrapText="1"/>
    </xf>
    <xf numFmtId="49" fontId="24" fillId="4" borderId="68" xfId="0" applyFill="1" applyBorder="1" applyAlignment="1">
      <alignment horizontal="right" vertical="center" wrapText="1"/>
    </xf>
    <xf numFmtId="49" fontId="24" fillId="5" borderId="56" xfId="0" applyFont="1" applyFill="1" applyBorder="1" applyAlignment="1">
      <alignment horizontal="center" vertical="center" wrapText="1"/>
    </xf>
    <xf numFmtId="49" fontId="26" fillId="5" borderId="56" xfId="0" applyFill="1" applyBorder="1" applyAlignment="1">
      <alignment horizontal="right" vertical="center" wrapText="1"/>
    </xf>
    <xf numFmtId="49" fontId="26" fillId="5" borderId="68" xfId="0" applyFill="1" applyBorder="1" applyAlignment="1">
      <alignment horizontal="right" vertical="center" wrapText="1"/>
    </xf>
    <xf numFmtId="49" fontId="24" fillId="3" borderId="56" xfId="0" applyFont="1" applyBorder="1" applyAlignment="1">
      <alignment horizontal="center" vertical="center" wrapText="1"/>
    </xf>
    <xf numFmtId="49" fontId="26" fillId="3" borderId="56" xfId="0" applyBorder="1" applyAlignment="1">
      <alignment horizontal="right" vertical="center" wrapText="1"/>
    </xf>
    <xf numFmtId="49" fontId="26" fillId="3" borderId="68" xfId="0" applyBorder="1" applyAlignment="1">
      <alignment horizontal="right" vertical="center" wrapText="1"/>
    </xf>
    <xf numFmtId="49" fontId="24" fillId="3" borderId="57" xfId="0" applyFont="1" applyBorder="1" applyAlignment="1">
      <alignment horizontal="center" vertical="center" wrapText="1"/>
    </xf>
    <xf numFmtId="49" fontId="26" fillId="3" borderId="57" xfId="0" applyBorder="1" applyAlignment="1">
      <alignment horizontal="right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justify" vertical="center" wrapText="1"/>
    </xf>
    <xf numFmtId="49" fontId="10" fillId="0" borderId="28" xfId="0" applyNumberFormat="1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>
      <alignment horizontal="justify" vertical="center" wrapText="1"/>
    </xf>
    <xf numFmtId="164" fontId="9" fillId="0" borderId="15" xfId="15" applyNumberFormat="1" applyFont="1" applyFill="1" applyBorder="1" applyAlignment="1">
      <alignment horizontal="center" vertical="center"/>
    </xf>
    <xf numFmtId="164" fontId="9" fillId="0" borderId="28" xfId="15" applyNumberFormat="1" applyFont="1" applyFill="1" applyBorder="1" applyAlignment="1">
      <alignment horizontal="center" vertical="center"/>
    </xf>
    <xf numFmtId="164" fontId="9" fillId="0" borderId="13" xfId="15" applyNumberFormat="1" applyFont="1" applyFill="1" applyBorder="1" applyAlignment="1">
      <alignment horizontal="center" vertical="center"/>
    </xf>
    <xf numFmtId="43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43" fontId="0" fillId="0" borderId="0" xfId="15" applyAlignment="1">
      <alignment horizontal="left" vertical="center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2" fillId="0" borderId="46" xfId="15" applyFont="1" applyBorder="1" applyAlignment="1">
      <alignment horizontal="center" vertical="center"/>
    </xf>
    <xf numFmtId="43" fontId="12" fillId="0" borderId="10" xfId="15" applyFont="1" applyBorder="1" applyAlignment="1">
      <alignment horizontal="center" vertical="center"/>
    </xf>
    <xf numFmtId="43" fontId="12" fillId="0" borderId="1" xfId="15" applyFont="1" applyBorder="1" applyAlignment="1">
      <alignment horizontal="center" vertical="center"/>
    </xf>
    <xf numFmtId="43" fontId="12" fillId="0" borderId="2" xfId="15" applyFont="1" applyBorder="1" applyAlignment="1">
      <alignment horizontal="center" vertical="center"/>
    </xf>
    <xf numFmtId="43" fontId="12" fillId="0" borderId="3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2" fillId="0" borderId="0" xfId="15" applyFont="1" applyAlignment="1">
      <alignment horizontal="center"/>
    </xf>
    <xf numFmtId="43" fontId="2" fillId="0" borderId="0" xfId="15" applyFont="1" applyAlignment="1">
      <alignment horizontal="center" wrapText="1"/>
    </xf>
    <xf numFmtId="43" fontId="12" fillId="0" borderId="1" xfId="15" applyFont="1" applyFill="1" applyBorder="1" applyAlignment="1">
      <alignment horizontal="center"/>
    </xf>
    <xf numFmtId="43" fontId="12" fillId="0" borderId="2" xfId="15" applyFont="1" applyFill="1" applyBorder="1" applyAlignment="1">
      <alignment horizontal="center"/>
    </xf>
    <xf numFmtId="43" fontId="12" fillId="0" borderId="3" xfId="15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/>
    </xf>
    <xf numFmtId="43" fontId="2" fillId="0" borderId="0" xfId="15" applyFont="1" applyBorder="1" applyAlignment="1">
      <alignment horizontal="center" vertical="center"/>
    </xf>
    <xf numFmtId="43" fontId="2" fillId="0" borderId="0" xfId="15" applyFont="1" applyBorder="1" applyAlignment="1">
      <alignment horizontal="center" vertical="center"/>
    </xf>
    <xf numFmtId="43" fontId="2" fillId="2" borderId="70" xfId="15" applyFont="1" applyFill="1" applyBorder="1" applyAlignment="1">
      <alignment horizontal="center" vertical="center" wrapText="1"/>
    </xf>
    <xf numFmtId="43" fontId="2" fillId="2" borderId="71" xfId="15" applyFont="1" applyFill="1" applyBorder="1" applyAlignment="1">
      <alignment horizontal="center" vertical="center" wrapText="1"/>
    </xf>
    <xf numFmtId="43" fontId="2" fillId="2" borderId="72" xfId="15" applyFont="1" applyFill="1" applyBorder="1" applyAlignment="1">
      <alignment horizontal="center" vertical="center" wrapText="1"/>
    </xf>
    <xf numFmtId="43" fontId="0" fillId="0" borderId="73" xfId="15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43" fontId="0" fillId="0" borderId="23" xfId="15" applyBorder="1" applyAlignment="1">
      <alignment horizontal="center" vertical="center"/>
    </xf>
    <xf numFmtId="43" fontId="0" fillId="0" borderId="74" xfId="15" applyBorder="1" applyAlignment="1">
      <alignment vertical="center"/>
    </xf>
    <xf numFmtId="43" fontId="0" fillId="0" borderId="75" xfId="15" applyBorder="1" applyAlignment="1">
      <alignment vertical="center"/>
    </xf>
    <xf numFmtId="43" fontId="0" fillId="0" borderId="76" xfId="15" applyBorder="1" applyAlignment="1">
      <alignment vertical="center"/>
    </xf>
    <xf numFmtId="43" fontId="2" fillId="2" borderId="24" xfId="15" applyFont="1" applyFill="1" applyBorder="1" applyAlignment="1">
      <alignment horizontal="center" vertical="center" wrapText="1"/>
    </xf>
    <xf numFmtId="43" fontId="2" fillId="2" borderId="27" xfId="15" applyFont="1" applyFill="1" applyBorder="1" applyAlignment="1">
      <alignment horizontal="center" vertical="center" wrapText="1"/>
    </xf>
    <xf numFmtId="43" fontId="0" fillId="0" borderId="25" xfId="15" applyBorder="1" applyAlignment="1">
      <alignment vertical="center"/>
    </xf>
    <xf numFmtId="43" fontId="0" fillId="0" borderId="28" xfId="15" applyBorder="1" applyAlignment="1">
      <alignment vertical="center"/>
    </xf>
    <xf numFmtId="43" fontId="0" fillId="0" borderId="38" xfId="15" applyBorder="1" applyAlignment="1">
      <alignment vertical="center"/>
    </xf>
    <xf numFmtId="43" fontId="0" fillId="0" borderId="29" xfId="15" applyBorder="1" applyAlignment="1">
      <alignment vertical="center"/>
    </xf>
    <xf numFmtId="43" fontId="2" fillId="2" borderId="77" xfId="15" applyFont="1" applyFill="1" applyBorder="1" applyAlignment="1">
      <alignment horizontal="center" vertical="center" wrapText="1"/>
    </xf>
    <xf numFmtId="43" fontId="0" fillId="0" borderId="26" xfId="15" applyBorder="1" applyAlignment="1">
      <alignment horizontal="center" vertical="center"/>
    </xf>
    <xf numFmtId="43" fontId="0" fillId="0" borderId="28" xfId="15" applyBorder="1" applyAlignment="1">
      <alignment horizontal="center" vertical="center"/>
    </xf>
    <xf numFmtId="43" fontId="0" fillId="0" borderId="78" xfId="15" applyBorder="1" applyAlignment="1">
      <alignment horizontal="center" vertical="center"/>
    </xf>
    <xf numFmtId="43" fontId="0" fillId="0" borderId="29" xfId="15" applyBorder="1" applyAlignment="1">
      <alignment horizontal="center" vertical="center"/>
    </xf>
    <xf numFmtId="43" fontId="0" fillId="0" borderId="76" xfId="15" applyBorder="1" applyAlignment="1">
      <alignment horizontal="center" vertical="center"/>
    </xf>
    <xf numFmtId="43" fontId="2" fillId="2" borderId="79" xfId="15" applyFont="1" applyFill="1" applyBorder="1" applyAlignment="1">
      <alignment horizontal="center" vertical="center" wrapText="1"/>
    </xf>
    <xf numFmtId="43" fontId="2" fillId="2" borderId="80" xfId="15" applyFont="1" applyFill="1" applyBorder="1" applyAlignment="1">
      <alignment horizontal="center" vertical="center" wrapText="1"/>
    </xf>
    <xf numFmtId="43" fontId="0" fillId="0" borderId="81" xfId="15" applyBorder="1" applyAlignment="1">
      <alignment vertical="center"/>
    </xf>
    <xf numFmtId="43" fontId="0" fillId="0" borderId="49" xfId="15" applyBorder="1" applyAlignment="1">
      <alignment vertical="center"/>
    </xf>
    <xf numFmtId="43" fontId="0" fillId="0" borderId="82" xfId="15" applyBorder="1" applyAlignment="1">
      <alignment horizontal="justify" vertical="center"/>
    </xf>
    <xf numFmtId="43" fontId="0" fillId="0" borderId="29" xfId="15" applyBorder="1" applyAlignment="1">
      <alignment horizontal="justify" vertical="center"/>
    </xf>
    <xf numFmtId="43" fontId="0" fillId="0" borderId="83" xfId="15" applyBorder="1" applyAlignment="1">
      <alignment horizontal="justify" vertical="center"/>
    </xf>
    <xf numFmtId="43" fontId="2" fillId="2" borderId="84" xfId="15" applyFont="1" applyFill="1" applyBorder="1" applyAlignment="1">
      <alignment horizontal="center" vertical="center" wrapText="1"/>
    </xf>
    <xf numFmtId="43" fontId="0" fillId="0" borderId="13" xfId="15" applyBorder="1" applyAlignment="1">
      <alignment horizontal="center" vertical="center"/>
    </xf>
    <xf numFmtId="43" fontId="15" fillId="0" borderId="17" xfId="15" applyFont="1" applyBorder="1" applyAlignment="1">
      <alignment horizontal="center" vertical="center"/>
    </xf>
    <xf numFmtId="43" fontId="15" fillId="0" borderId="29" xfId="15" applyFont="1" applyBorder="1" applyAlignment="1">
      <alignment horizontal="center" vertical="center"/>
    </xf>
    <xf numFmtId="43" fontId="15" fillId="0" borderId="76" xfId="15" applyFont="1" applyBorder="1" applyAlignment="1">
      <alignment horizontal="center" vertical="center"/>
    </xf>
    <xf numFmtId="43" fontId="2" fillId="2" borderId="85" xfId="15" applyFont="1" applyFill="1" applyBorder="1" applyAlignment="1">
      <alignment horizontal="center" vertical="center" wrapText="1"/>
    </xf>
    <xf numFmtId="43" fontId="0" fillId="0" borderId="39" xfId="15" applyBorder="1" applyAlignment="1">
      <alignment horizontal="center" vertical="center"/>
    </xf>
    <xf numFmtId="43" fontId="0" fillId="0" borderId="75" xfId="15" applyBorder="1" applyAlignment="1">
      <alignment horizontal="center" vertical="center"/>
    </xf>
    <xf numFmtId="43" fontId="0" fillId="0" borderId="86" xfId="15" applyBorder="1" applyAlignment="1">
      <alignment horizontal="center" vertical="center"/>
    </xf>
    <xf numFmtId="43" fontId="2" fillId="2" borderId="87" xfId="15" applyFont="1" applyFill="1" applyBorder="1" applyAlignment="1">
      <alignment horizontal="center" vertical="center" wrapText="1"/>
    </xf>
    <xf numFmtId="43" fontId="0" fillId="0" borderId="22" xfId="15" applyBorder="1" applyAlignment="1">
      <alignment horizontal="center" vertical="center"/>
    </xf>
    <xf numFmtId="43" fontId="0" fillId="0" borderId="74" xfId="15" applyBorder="1" applyAlignment="1">
      <alignment horizontal="center" vertical="center"/>
    </xf>
    <xf numFmtId="43" fontId="0" fillId="0" borderId="83" xfId="15" applyBorder="1" applyAlignment="1">
      <alignment vertical="center"/>
    </xf>
    <xf numFmtId="43" fontId="0" fillId="0" borderId="25" xfId="15" applyBorder="1" applyAlignment="1">
      <alignment horizontal="center" vertical="center"/>
    </xf>
    <xf numFmtId="43" fontId="0" fillId="0" borderId="49" xfId="15" applyBorder="1" applyAlignment="1">
      <alignment horizontal="center" vertical="center"/>
    </xf>
    <xf numFmtId="43" fontId="0" fillId="0" borderId="38" xfId="15" applyBorder="1" applyAlignment="1">
      <alignment horizontal="center" vertical="center"/>
    </xf>
    <xf numFmtId="43" fontId="0" fillId="0" borderId="83" xfId="15" applyBorder="1" applyAlignment="1">
      <alignment horizontal="center" vertical="center"/>
    </xf>
    <xf numFmtId="43" fontId="0" fillId="0" borderId="26" xfId="15" applyBorder="1" applyAlignment="1">
      <alignment vertical="center"/>
    </xf>
    <xf numFmtId="43" fontId="0" fillId="0" borderId="23" xfId="15" applyBorder="1" applyAlignment="1">
      <alignment vertical="center"/>
    </xf>
    <xf numFmtId="43" fontId="0" fillId="0" borderId="78" xfId="15" applyBorder="1" applyAlignment="1">
      <alignment vertical="center"/>
    </xf>
    <xf numFmtId="43" fontId="2" fillId="2" borderId="88" xfId="15" applyFont="1" applyFill="1" applyBorder="1" applyAlignment="1">
      <alignment horizontal="center" vertical="center" wrapText="1"/>
    </xf>
    <xf numFmtId="43" fontId="0" fillId="0" borderId="15" xfId="15" applyBorder="1" applyAlignment="1">
      <alignment horizontal="center" vertical="center"/>
    </xf>
    <xf numFmtId="43" fontId="0" fillId="0" borderId="89" xfId="15" applyBorder="1" applyAlignment="1">
      <alignment vertical="center"/>
    </xf>
    <xf numFmtId="43" fontId="0" fillId="0" borderId="17" xfId="15" applyBorder="1" applyAlignment="1">
      <alignment horizontal="center" vertical="center"/>
    </xf>
    <xf numFmtId="43" fontId="0" fillId="0" borderId="38" xfId="15" applyNumberFormat="1" applyBorder="1" applyAlignment="1">
      <alignment vertical="center"/>
    </xf>
    <xf numFmtId="43" fontId="0" fillId="0" borderId="29" xfId="15" applyNumberFormat="1" applyBorder="1" applyAlignment="1">
      <alignment vertical="center"/>
    </xf>
    <xf numFmtId="43" fontId="1" fillId="0" borderId="0" xfId="15" applyFont="1" applyFill="1" applyAlignment="1">
      <alignment horizontal="center" vertical="center" wrapText="1"/>
    </xf>
    <xf numFmtId="43" fontId="1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/>
    </xf>
    <xf numFmtId="43" fontId="16" fillId="0" borderId="0" xfId="15" applyFont="1" applyAlignment="1">
      <alignment horizontal="center" vertical="center" wrapText="1"/>
    </xf>
    <xf numFmtId="43" fontId="9" fillId="0" borderId="4" xfId="15" applyFont="1" applyBorder="1" applyAlignment="1">
      <alignment horizontal="center" vertical="center" wrapText="1"/>
    </xf>
    <xf numFmtId="43" fontId="9" fillId="0" borderId="7" xfId="15" applyFont="1" applyBorder="1" applyAlignment="1">
      <alignment horizontal="center" vertical="center" wrapText="1"/>
    </xf>
    <xf numFmtId="43" fontId="0" fillId="0" borderId="5" xfId="15" applyFont="1" applyBorder="1" applyAlignment="1">
      <alignment horizontal="center" vertical="center" wrapText="1"/>
    </xf>
    <xf numFmtId="43" fontId="0" fillId="0" borderId="8" xfId="15" applyFont="1" applyBorder="1" applyAlignment="1">
      <alignment horizontal="center" vertical="center" wrapText="1"/>
    </xf>
    <xf numFmtId="43" fontId="9" fillId="0" borderId="5" xfId="15" applyFont="1" applyBorder="1" applyAlignment="1">
      <alignment horizontal="center" vertical="center" wrapText="1"/>
    </xf>
    <xf numFmtId="43" fontId="9" fillId="0" borderId="8" xfId="15" applyFont="1" applyBorder="1" applyAlignment="1">
      <alignment horizontal="center" vertical="center" wrapText="1"/>
    </xf>
    <xf numFmtId="43" fontId="0" fillId="0" borderId="90" xfId="15" applyFont="1" applyBorder="1" applyAlignment="1">
      <alignment horizontal="center" vertical="center" wrapText="1"/>
    </xf>
    <xf numFmtId="43" fontId="0" fillId="0" borderId="51" xfId="15" applyFont="1" applyBorder="1" applyAlignment="1">
      <alignment horizontal="center" vertical="center" wrapText="1"/>
    </xf>
    <xf numFmtId="43" fontId="0" fillId="0" borderId="91" xfId="15" applyFont="1" applyBorder="1" applyAlignment="1">
      <alignment horizontal="center" vertical="center" wrapText="1"/>
    </xf>
    <xf numFmtId="43" fontId="0" fillId="0" borderId="13" xfId="15" applyFont="1" applyBorder="1" applyAlignment="1">
      <alignment horizontal="center" vertical="center" wrapText="1"/>
    </xf>
    <xf numFmtId="43" fontId="0" fillId="0" borderId="14" xfId="15" applyFont="1" applyBorder="1" applyAlignment="1">
      <alignment horizontal="center" vertical="center" wrapText="1"/>
    </xf>
    <xf numFmtId="43" fontId="0" fillId="0" borderId="8" xfId="15" applyBorder="1" applyAlignment="1">
      <alignment horizontal="center" vertical="center" wrapText="1"/>
    </xf>
    <xf numFmtId="43" fontId="0" fillId="0" borderId="9" xfId="15" applyBorder="1" applyAlignment="1">
      <alignment horizontal="center" vertical="center" wrapText="1"/>
    </xf>
    <xf numFmtId="43" fontId="9" fillId="0" borderId="8" xfId="15" applyFont="1" applyBorder="1" applyAlignment="1">
      <alignment horizontal="center" vertical="center" wrapText="1"/>
    </xf>
    <xf numFmtId="43" fontId="9" fillId="0" borderId="92" xfId="15" applyFont="1" applyBorder="1" applyAlignment="1">
      <alignment horizontal="center" vertical="center" wrapText="1"/>
    </xf>
    <xf numFmtId="43" fontId="9" fillId="0" borderId="93" xfId="15" applyFont="1" applyBorder="1" applyAlignment="1">
      <alignment horizontal="center" vertical="center" wrapText="1"/>
    </xf>
    <xf numFmtId="43" fontId="9" fillId="0" borderId="94" xfId="15" applyFont="1" applyBorder="1" applyAlignment="1">
      <alignment horizontal="center" vertical="center" wrapText="1"/>
    </xf>
    <xf numFmtId="43" fontId="9" fillId="0" borderId="9" xfId="15" applyFont="1" applyBorder="1" applyAlignment="1">
      <alignment horizontal="center" vertical="center" wrapText="1"/>
    </xf>
    <xf numFmtId="43" fontId="1" fillId="0" borderId="95" xfId="15" applyFont="1" applyBorder="1" applyAlignment="1">
      <alignment horizontal="center" vertical="center"/>
    </xf>
    <xf numFmtId="43" fontId="1" fillId="0" borderId="69" xfId="15" applyFont="1" applyBorder="1" applyAlignment="1">
      <alignment horizontal="center" vertical="center"/>
    </xf>
    <xf numFmtId="43" fontId="1" fillId="0" borderId="96" xfId="15" applyFont="1" applyBorder="1" applyAlignment="1">
      <alignment horizontal="center" vertical="center"/>
    </xf>
    <xf numFmtId="164" fontId="0" fillId="0" borderId="26" xfId="15" applyNumberFormat="1" applyBorder="1" applyAlignment="1">
      <alignment horizontal="center" vertical="center"/>
    </xf>
    <xf numFmtId="164" fontId="0" fillId="0" borderId="97" xfId="15" applyNumberForma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49" fontId="0" fillId="0" borderId="15" xfId="15" applyNumberFormat="1" applyFont="1" applyBorder="1" applyAlignment="1">
      <alignment horizontal="center" vertical="center"/>
    </xf>
    <xf numFmtId="49" fontId="0" fillId="0" borderId="28" xfId="15" applyNumberFormat="1" applyFont="1" applyBorder="1" applyAlignment="1">
      <alignment horizontal="center" vertical="center"/>
    </xf>
    <xf numFmtId="49" fontId="0" fillId="0" borderId="49" xfId="15" applyNumberFormat="1" applyFont="1" applyBorder="1" applyAlignment="1">
      <alignment horizontal="center" vertical="center"/>
    </xf>
    <xf numFmtId="43" fontId="1" fillId="0" borderId="47" xfId="15" applyFont="1" applyBorder="1" applyAlignment="1">
      <alignment horizontal="center" vertical="center"/>
    </xf>
    <xf numFmtId="43" fontId="1" fillId="0" borderId="12" xfId="15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49" fontId="1" fillId="0" borderId="15" xfId="15" applyNumberFormat="1" applyFont="1" applyBorder="1" applyAlignment="1">
      <alignment horizontal="justify" vertical="center" wrapText="1"/>
    </xf>
    <xf numFmtId="49" fontId="1" fillId="0" borderId="13" xfId="15" applyNumberFormat="1" applyFont="1" applyBorder="1" applyAlignment="1">
      <alignment horizontal="justify" vertical="center" wrapText="1"/>
    </xf>
    <xf numFmtId="49" fontId="0" fillId="0" borderId="13" xfId="15" applyNumberFormat="1" applyFont="1" applyBorder="1" applyAlignment="1">
      <alignment horizontal="center" vertical="center"/>
    </xf>
    <xf numFmtId="164" fontId="9" fillId="0" borderId="15" xfId="15" applyNumberFormat="1" applyFont="1" applyBorder="1" applyAlignment="1">
      <alignment horizontal="center" vertical="center"/>
    </xf>
    <xf numFmtId="164" fontId="9" fillId="0" borderId="13" xfId="15" applyNumberFormat="1" applyFont="1" applyBorder="1" applyAlignment="1">
      <alignment horizontal="center" vertical="center"/>
    </xf>
    <xf numFmtId="164" fontId="9" fillId="0" borderId="16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43" fontId="1" fillId="0" borderId="98" xfId="15" applyFont="1" applyBorder="1" applyAlignment="1">
      <alignment horizontal="center" vertical="center" wrapText="1"/>
    </xf>
    <xf numFmtId="43" fontId="1" fillId="0" borderId="99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2" sqref="A2:I2"/>
    </sheetView>
  </sheetViews>
  <sheetFormatPr defaultColWidth="9.140625" defaultRowHeight="19.5" customHeight="1"/>
  <cols>
    <col min="1" max="1" width="6.140625" style="61" customWidth="1"/>
    <col min="2" max="2" width="5.140625" style="61" customWidth="1"/>
    <col min="3" max="3" width="4.421875" style="61" customWidth="1"/>
    <col min="4" max="4" width="8.57421875" style="61" customWidth="1"/>
    <col min="5" max="5" width="61.00390625" style="61" customWidth="1"/>
    <col min="6" max="6" width="17.00390625" style="61" customWidth="1"/>
    <col min="7" max="7" width="19.140625" style="61" customWidth="1"/>
    <col min="8" max="8" width="9.140625" style="61" customWidth="1"/>
    <col min="9" max="9" width="9.00390625" style="61" customWidth="1"/>
    <col min="10" max="16384" width="9.140625" style="61" customWidth="1"/>
  </cols>
  <sheetData>
    <row r="1" spans="5:9" ht="19.5" customHeight="1">
      <c r="E1" s="291" t="s">
        <v>560</v>
      </c>
      <c r="F1" s="291"/>
      <c r="G1" s="291"/>
      <c r="H1" s="291"/>
      <c r="I1" s="291"/>
    </row>
    <row r="2" spans="1:9" ht="34.5" customHeight="1" thickBot="1">
      <c r="A2" s="292" t="s">
        <v>418</v>
      </c>
      <c r="B2" s="292"/>
      <c r="C2" s="292"/>
      <c r="D2" s="292"/>
      <c r="E2" s="292"/>
      <c r="F2" s="292"/>
      <c r="G2" s="292"/>
      <c r="H2" s="292"/>
      <c r="I2" s="292"/>
    </row>
    <row r="3" spans="1:10" ht="19.5" customHeight="1" thickTop="1">
      <c r="A3" s="228" t="s">
        <v>4</v>
      </c>
      <c r="B3" s="299" t="s">
        <v>5</v>
      </c>
      <c r="C3" s="299"/>
      <c r="D3" s="229" t="s">
        <v>278</v>
      </c>
      <c r="E3" s="229" t="s">
        <v>279</v>
      </c>
      <c r="F3" s="229" t="s">
        <v>280</v>
      </c>
      <c r="G3" s="229" t="s">
        <v>281</v>
      </c>
      <c r="H3" s="299" t="s">
        <v>282</v>
      </c>
      <c r="I3" s="300"/>
      <c r="J3" s="62"/>
    </row>
    <row r="4" spans="1:10" ht="19.5" customHeight="1">
      <c r="A4" s="234" t="s">
        <v>14</v>
      </c>
      <c r="B4" s="301"/>
      <c r="C4" s="301"/>
      <c r="D4" s="235"/>
      <c r="E4" s="241" t="s">
        <v>283</v>
      </c>
      <c r="F4" s="230" t="s">
        <v>284</v>
      </c>
      <c r="G4" s="230" t="s">
        <v>285</v>
      </c>
      <c r="H4" s="302" t="s">
        <v>286</v>
      </c>
      <c r="I4" s="303"/>
      <c r="J4" s="62"/>
    </row>
    <row r="5" spans="1:10" ht="19.5" customHeight="1">
      <c r="A5" s="236"/>
      <c r="B5" s="304" t="s">
        <v>15</v>
      </c>
      <c r="C5" s="304"/>
      <c r="D5" s="244"/>
      <c r="E5" s="245" t="s">
        <v>287</v>
      </c>
      <c r="F5" s="246" t="s">
        <v>288</v>
      </c>
      <c r="G5" s="246" t="s">
        <v>289</v>
      </c>
      <c r="H5" s="305" t="s">
        <v>290</v>
      </c>
      <c r="I5" s="306"/>
      <c r="J5" s="62"/>
    </row>
    <row r="6" spans="1:10" ht="37.5" customHeight="1">
      <c r="A6" s="237"/>
      <c r="B6" s="307"/>
      <c r="C6" s="307"/>
      <c r="D6" s="238" t="s">
        <v>291</v>
      </c>
      <c r="E6" s="242" t="s">
        <v>292</v>
      </c>
      <c r="F6" s="231" t="s">
        <v>293</v>
      </c>
      <c r="G6" s="231" t="s">
        <v>289</v>
      </c>
      <c r="H6" s="308" t="s">
        <v>294</v>
      </c>
      <c r="I6" s="309"/>
      <c r="J6" s="62"/>
    </row>
    <row r="7" spans="1:10" ht="19.5" customHeight="1">
      <c r="A7" s="236"/>
      <c r="B7" s="304" t="s">
        <v>295</v>
      </c>
      <c r="C7" s="304"/>
      <c r="D7" s="244"/>
      <c r="E7" s="245" t="s">
        <v>296</v>
      </c>
      <c r="F7" s="246" t="s">
        <v>297</v>
      </c>
      <c r="G7" s="246" t="s">
        <v>298</v>
      </c>
      <c r="H7" s="305" t="s">
        <v>299</v>
      </c>
      <c r="I7" s="306"/>
      <c r="J7" s="62"/>
    </row>
    <row r="8" spans="1:10" ht="19.5" customHeight="1">
      <c r="A8" s="237"/>
      <c r="B8" s="307"/>
      <c r="C8" s="307"/>
      <c r="D8" s="238" t="s">
        <v>300</v>
      </c>
      <c r="E8" s="242" t="s">
        <v>301</v>
      </c>
      <c r="F8" s="231" t="s">
        <v>302</v>
      </c>
      <c r="G8" s="231" t="s">
        <v>298</v>
      </c>
      <c r="H8" s="308" t="s">
        <v>303</v>
      </c>
      <c r="I8" s="309"/>
      <c r="J8" s="62"/>
    </row>
    <row r="9" spans="1:10" ht="19.5" customHeight="1">
      <c r="A9" s="234" t="s">
        <v>23</v>
      </c>
      <c r="B9" s="301"/>
      <c r="C9" s="301"/>
      <c r="D9" s="235"/>
      <c r="E9" s="241" t="s">
        <v>304</v>
      </c>
      <c r="F9" s="230" t="s">
        <v>305</v>
      </c>
      <c r="G9" s="230" t="s">
        <v>306</v>
      </c>
      <c r="H9" s="302" t="s">
        <v>307</v>
      </c>
      <c r="I9" s="303"/>
      <c r="J9" s="62"/>
    </row>
    <row r="10" spans="1:10" ht="19.5" customHeight="1">
      <c r="A10" s="236"/>
      <c r="B10" s="304" t="s">
        <v>24</v>
      </c>
      <c r="C10" s="304"/>
      <c r="D10" s="244"/>
      <c r="E10" s="245" t="s">
        <v>308</v>
      </c>
      <c r="F10" s="246" t="s">
        <v>305</v>
      </c>
      <c r="G10" s="246" t="s">
        <v>306</v>
      </c>
      <c r="H10" s="305" t="s">
        <v>307</v>
      </c>
      <c r="I10" s="306"/>
      <c r="J10" s="62"/>
    </row>
    <row r="11" spans="1:10" ht="38.25" customHeight="1">
      <c r="A11" s="237"/>
      <c r="B11" s="307"/>
      <c r="C11" s="307"/>
      <c r="D11" s="238" t="s">
        <v>291</v>
      </c>
      <c r="E11" s="242" t="s">
        <v>292</v>
      </c>
      <c r="F11" s="231" t="s">
        <v>305</v>
      </c>
      <c r="G11" s="231" t="s">
        <v>306</v>
      </c>
      <c r="H11" s="308" t="s">
        <v>307</v>
      </c>
      <c r="I11" s="309"/>
      <c r="J11" s="62"/>
    </row>
    <row r="12" spans="1:10" ht="19.5" customHeight="1">
      <c r="A12" s="234" t="s">
        <v>34</v>
      </c>
      <c r="B12" s="301"/>
      <c r="C12" s="301"/>
      <c r="D12" s="235"/>
      <c r="E12" s="241" t="s">
        <v>309</v>
      </c>
      <c r="F12" s="230" t="s">
        <v>310</v>
      </c>
      <c r="G12" s="230" t="s">
        <v>311</v>
      </c>
      <c r="H12" s="302" t="s">
        <v>312</v>
      </c>
      <c r="I12" s="303"/>
      <c r="J12" s="62"/>
    </row>
    <row r="13" spans="1:10" ht="19.5" customHeight="1">
      <c r="A13" s="236"/>
      <c r="B13" s="304" t="s">
        <v>35</v>
      </c>
      <c r="C13" s="304"/>
      <c r="D13" s="244"/>
      <c r="E13" s="245" t="s">
        <v>313</v>
      </c>
      <c r="F13" s="246" t="s">
        <v>314</v>
      </c>
      <c r="G13" s="246" t="s">
        <v>315</v>
      </c>
      <c r="H13" s="305" t="s">
        <v>316</v>
      </c>
      <c r="I13" s="306"/>
      <c r="J13" s="62"/>
    </row>
    <row r="14" spans="1:10" ht="23.25" customHeight="1">
      <c r="A14" s="237"/>
      <c r="B14" s="307"/>
      <c r="C14" s="307"/>
      <c r="D14" s="238" t="s">
        <v>317</v>
      </c>
      <c r="E14" s="242" t="s">
        <v>318</v>
      </c>
      <c r="F14" s="231" t="s">
        <v>319</v>
      </c>
      <c r="G14" s="231" t="s">
        <v>320</v>
      </c>
      <c r="H14" s="308" t="s">
        <v>320</v>
      </c>
      <c r="I14" s="309"/>
      <c r="J14" s="62"/>
    </row>
    <row r="15" spans="1:10" ht="25.5" customHeight="1">
      <c r="A15" s="237"/>
      <c r="B15" s="307"/>
      <c r="C15" s="307"/>
      <c r="D15" s="238" t="s">
        <v>321</v>
      </c>
      <c r="E15" s="242" t="s">
        <v>322</v>
      </c>
      <c r="F15" s="231" t="s">
        <v>319</v>
      </c>
      <c r="G15" s="231" t="s">
        <v>323</v>
      </c>
      <c r="H15" s="308" t="s">
        <v>323</v>
      </c>
      <c r="I15" s="309"/>
      <c r="J15" s="62"/>
    </row>
    <row r="16" spans="1:10" ht="19.5" customHeight="1">
      <c r="A16" s="236"/>
      <c r="B16" s="304" t="s">
        <v>37</v>
      </c>
      <c r="C16" s="304"/>
      <c r="D16" s="244"/>
      <c r="E16" s="245" t="s">
        <v>296</v>
      </c>
      <c r="F16" s="246" t="s">
        <v>324</v>
      </c>
      <c r="G16" s="246" t="s">
        <v>325</v>
      </c>
      <c r="H16" s="305" t="s">
        <v>326</v>
      </c>
      <c r="I16" s="306"/>
      <c r="J16" s="62"/>
    </row>
    <row r="17" spans="1:10" ht="19.5" customHeight="1">
      <c r="A17" s="237"/>
      <c r="B17" s="307"/>
      <c r="C17" s="307"/>
      <c r="D17" s="238" t="s">
        <v>327</v>
      </c>
      <c r="E17" s="242" t="s">
        <v>328</v>
      </c>
      <c r="F17" s="231" t="s">
        <v>319</v>
      </c>
      <c r="G17" s="231" t="s">
        <v>329</v>
      </c>
      <c r="H17" s="308" t="s">
        <v>329</v>
      </c>
      <c r="I17" s="309"/>
      <c r="J17" s="62"/>
    </row>
    <row r="18" spans="1:10" ht="36" customHeight="1">
      <c r="A18" s="237"/>
      <c r="B18" s="307"/>
      <c r="C18" s="307"/>
      <c r="D18" s="238" t="s">
        <v>330</v>
      </c>
      <c r="E18" s="242" t="s">
        <v>331</v>
      </c>
      <c r="F18" s="231" t="s">
        <v>319</v>
      </c>
      <c r="G18" s="231" t="s">
        <v>332</v>
      </c>
      <c r="H18" s="308" t="s">
        <v>332</v>
      </c>
      <c r="I18" s="309"/>
      <c r="J18" s="62"/>
    </row>
    <row r="19" spans="1:10" ht="19.5" customHeight="1">
      <c r="A19" s="234" t="s">
        <v>333</v>
      </c>
      <c r="B19" s="301"/>
      <c r="C19" s="301"/>
      <c r="D19" s="235"/>
      <c r="E19" s="241" t="s">
        <v>334</v>
      </c>
      <c r="F19" s="230" t="s">
        <v>335</v>
      </c>
      <c r="G19" s="230" t="s">
        <v>336</v>
      </c>
      <c r="H19" s="302" t="s">
        <v>319</v>
      </c>
      <c r="I19" s="303"/>
      <c r="J19" s="62"/>
    </row>
    <row r="20" spans="1:10" ht="19.5" customHeight="1">
      <c r="A20" s="236"/>
      <c r="B20" s="304" t="s">
        <v>337</v>
      </c>
      <c r="C20" s="304"/>
      <c r="D20" s="244"/>
      <c r="E20" s="245" t="s">
        <v>296</v>
      </c>
      <c r="F20" s="246" t="s">
        <v>335</v>
      </c>
      <c r="G20" s="246" t="s">
        <v>336</v>
      </c>
      <c r="H20" s="305" t="s">
        <v>319</v>
      </c>
      <c r="I20" s="306"/>
      <c r="J20" s="62"/>
    </row>
    <row r="21" spans="1:10" ht="38.25" customHeight="1" thickBot="1">
      <c r="A21" s="239"/>
      <c r="B21" s="310"/>
      <c r="C21" s="310"/>
      <c r="D21" s="240" t="s">
        <v>338</v>
      </c>
      <c r="E21" s="243" t="s">
        <v>331</v>
      </c>
      <c r="F21" s="233" t="s">
        <v>335</v>
      </c>
      <c r="G21" s="233" t="s">
        <v>336</v>
      </c>
      <c r="H21" s="311" t="s">
        <v>319</v>
      </c>
      <c r="I21" s="295"/>
      <c r="J21" s="62"/>
    </row>
    <row r="22" spans="1:10" ht="19.5" customHeight="1" thickTop="1">
      <c r="A22" s="253" t="s">
        <v>39</v>
      </c>
      <c r="B22" s="296"/>
      <c r="C22" s="296"/>
      <c r="D22" s="254"/>
      <c r="E22" s="255" t="s">
        <v>339</v>
      </c>
      <c r="F22" s="256" t="s">
        <v>340</v>
      </c>
      <c r="G22" s="256" t="s">
        <v>341</v>
      </c>
      <c r="H22" s="297" t="s">
        <v>342</v>
      </c>
      <c r="I22" s="298"/>
      <c r="J22" s="62"/>
    </row>
    <row r="23" spans="1:10" ht="19.5" customHeight="1">
      <c r="A23" s="236"/>
      <c r="B23" s="304" t="s">
        <v>343</v>
      </c>
      <c r="C23" s="304"/>
      <c r="D23" s="244"/>
      <c r="E23" s="245" t="s">
        <v>344</v>
      </c>
      <c r="F23" s="246" t="s">
        <v>345</v>
      </c>
      <c r="G23" s="246" t="s">
        <v>346</v>
      </c>
      <c r="H23" s="305" t="s">
        <v>347</v>
      </c>
      <c r="I23" s="306"/>
      <c r="J23" s="62"/>
    </row>
    <row r="24" spans="1:10" ht="24" customHeight="1">
      <c r="A24" s="237"/>
      <c r="B24" s="307"/>
      <c r="C24" s="307"/>
      <c r="D24" s="238" t="s">
        <v>348</v>
      </c>
      <c r="E24" s="242" t="s">
        <v>349</v>
      </c>
      <c r="F24" s="231" t="s">
        <v>319</v>
      </c>
      <c r="G24" s="231" t="s">
        <v>346</v>
      </c>
      <c r="H24" s="308" t="s">
        <v>346</v>
      </c>
      <c r="I24" s="309"/>
      <c r="J24" s="62"/>
    </row>
    <row r="25" spans="1:10" ht="19.5" customHeight="1">
      <c r="A25" s="236"/>
      <c r="B25" s="304" t="s">
        <v>350</v>
      </c>
      <c r="C25" s="304"/>
      <c r="D25" s="244"/>
      <c r="E25" s="245" t="s">
        <v>296</v>
      </c>
      <c r="F25" s="246" t="s">
        <v>351</v>
      </c>
      <c r="G25" s="246" t="s">
        <v>352</v>
      </c>
      <c r="H25" s="305" t="s">
        <v>353</v>
      </c>
      <c r="I25" s="306"/>
      <c r="J25" s="62"/>
    </row>
    <row r="26" spans="1:10" ht="19.5" customHeight="1">
      <c r="A26" s="237"/>
      <c r="B26" s="307"/>
      <c r="C26" s="307"/>
      <c r="D26" s="238" t="s">
        <v>354</v>
      </c>
      <c r="E26" s="242" t="s">
        <v>355</v>
      </c>
      <c r="F26" s="231" t="s">
        <v>319</v>
      </c>
      <c r="G26" s="231" t="s">
        <v>356</v>
      </c>
      <c r="H26" s="308" t="s">
        <v>356</v>
      </c>
      <c r="I26" s="309"/>
      <c r="J26" s="62"/>
    </row>
    <row r="27" spans="1:10" ht="16.5" customHeight="1">
      <c r="A27" s="237"/>
      <c r="B27" s="307"/>
      <c r="C27" s="307"/>
      <c r="D27" s="238" t="s">
        <v>357</v>
      </c>
      <c r="E27" s="242" t="s">
        <v>358</v>
      </c>
      <c r="F27" s="231" t="s">
        <v>351</v>
      </c>
      <c r="G27" s="231" t="s">
        <v>359</v>
      </c>
      <c r="H27" s="308" t="s">
        <v>360</v>
      </c>
      <c r="I27" s="309"/>
      <c r="J27" s="62"/>
    </row>
    <row r="28" spans="1:10" ht="24" customHeight="1">
      <c r="A28" s="234" t="s">
        <v>361</v>
      </c>
      <c r="B28" s="301"/>
      <c r="C28" s="301"/>
      <c r="D28" s="235"/>
      <c r="E28" s="241" t="s">
        <v>362</v>
      </c>
      <c r="F28" s="230" t="s">
        <v>363</v>
      </c>
      <c r="G28" s="230" t="s">
        <v>364</v>
      </c>
      <c r="H28" s="302" t="s">
        <v>365</v>
      </c>
      <c r="I28" s="303"/>
      <c r="J28" s="62"/>
    </row>
    <row r="29" spans="1:10" ht="19.5" customHeight="1">
      <c r="A29" s="236"/>
      <c r="B29" s="304" t="s">
        <v>366</v>
      </c>
      <c r="C29" s="304"/>
      <c r="D29" s="244"/>
      <c r="E29" s="245" t="s">
        <v>367</v>
      </c>
      <c r="F29" s="246" t="s">
        <v>319</v>
      </c>
      <c r="G29" s="246" t="s">
        <v>368</v>
      </c>
      <c r="H29" s="305" t="s">
        <v>368</v>
      </c>
      <c r="I29" s="306"/>
      <c r="J29" s="62"/>
    </row>
    <row r="30" spans="1:10" ht="21.75" customHeight="1">
      <c r="A30" s="237"/>
      <c r="B30" s="307"/>
      <c r="C30" s="307"/>
      <c r="D30" s="238" t="s">
        <v>369</v>
      </c>
      <c r="E30" s="242" t="s">
        <v>370</v>
      </c>
      <c r="F30" s="231" t="s">
        <v>319</v>
      </c>
      <c r="G30" s="231" t="s">
        <v>368</v>
      </c>
      <c r="H30" s="308" t="s">
        <v>368</v>
      </c>
      <c r="I30" s="309"/>
      <c r="J30" s="62"/>
    </row>
    <row r="31" spans="1:10" ht="23.25" customHeight="1">
      <c r="A31" s="236"/>
      <c r="B31" s="304" t="s">
        <v>371</v>
      </c>
      <c r="C31" s="304"/>
      <c r="D31" s="244"/>
      <c r="E31" s="245" t="s">
        <v>372</v>
      </c>
      <c r="F31" s="246" t="s">
        <v>373</v>
      </c>
      <c r="G31" s="246" t="s">
        <v>329</v>
      </c>
      <c r="H31" s="305" t="s">
        <v>374</v>
      </c>
      <c r="I31" s="306"/>
      <c r="J31" s="62"/>
    </row>
    <row r="32" spans="1:10" ht="19.5" customHeight="1">
      <c r="A32" s="237"/>
      <c r="B32" s="307"/>
      <c r="C32" s="307"/>
      <c r="D32" s="238" t="s">
        <v>375</v>
      </c>
      <c r="E32" s="242" t="s">
        <v>376</v>
      </c>
      <c r="F32" s="231" t="s">
        <v>319</v>
      </c>
      <c r="G32" s="231" t="s">
        <v>329</v>
      </c>
      <c r="H32" s="308" t="s">
        <v>329</v>
      </c>
      <c r="I32" s="309"/>
      <c r="J32" s="62"/>
    </row>
    <row r="33" spans="1:10" ht="19.5" customHeight="1">
      <c r="A33" s="237"/>
      <c r="B33" s="307"/>
      <c r="C33" s="307"/>
      <c r="D33" s="238" t="s">
        <v>300</v>
      </c>
      <c r="E33" s="242" t="s">
        <v>301</v>
      </c>
      <c r="F33" s="231" t="s">
        <v>377</v>
      </c>
      <c r="G33" s="231" t="s">
        <v>378</v>
      </c>
      <c r="H33" s="308" t="s">
        <v>368</v>
      </c>
      <c r="I33" s="309"/>
      <c r="J33" s="62"/>
    </row>
    <row r="34" spans="1:10" ht="19.5" customHeight="1">
      <c r="A34" s="237"/>
      <c r="B34" s="307"/>
      <c r="C34" s="307"/>
      <c r="D34" s="238" t="s">
        <v>379</v>
      </c>
      <c r="E34" s="242" t="s">
        <v>380</v>
      </c>
      <c r="F34" s="231" t="s">
        <v>377</v>
      </c>
      <c r="G34" s="231" t="s">
        <v>368</v>
      </c>
      <c r="H34" s="308" t="s">
        <v>381</v>
      </c>
      <c r="I34" s="309"/>
      <c r="J34" s="62"/>
    </row>
    <row r="35" spans="1:10" ht="24.75" customHeight="1">
      <c r="A35" s="236"/>
      <c r="B35" s="304" t="s">
        <v>382</v>
      </c>
      <c r="C35" s="304"/>
      <c r="D35" s="244"/>
      <c r="E35" s="245" t="s">
        <v>383</v>
      </c>
      <c r="F35" s="246" t="s">
        <v>384</v>
      </c>
      <c r="G35" s="246" t="s">
        <v>385</v>
      </c>
      <c r="H35" s="305" t="s">
        <v>386</v>
      </c>
      <c r="I35" s="306"/>
      <c r="J35" s="62"/>
    </row>
    <row r="36" spans="1:10" ht="19.5" customHeight="1">
      <c r="A36" s="237"/>
      <c r="B36" s="307"/>
      <c r="C36" s="307"/>
      <c r="D36" s="238" t="s">
        <v>387</v>
      </c>
      <c r="E36" s="242" t="s">
        <v>388</v>
      </c>
      <c r="F36" s="231" t="s">
        <v>389</v>
      </c>
      <c r="G36" s="231" t="s">
        <v>389</v>
      </c>
      <c r="H36" s="308" t="s">
        <v>390</v>
      </c>
      <c r="I36" s="309"/>
      <c r="J36" s="62"/>
    </row>
    <row r="37" spans="1:10" ht="19.5" customHeight="1">
      <c r="A37" s="237"/>
      <c r="B37" s="307"/>
      <c r="C37" s="307"/>
      <c r="D37" s="238" t="s">
        <v>300</v>
      </c>
      <c r="E37" s="242" t="s">
        <v>301</v>
      </c>
      <c r="F37" s="231" t="s">
        <v>377</v>
      </c>
      <c r="G37" s="231" t="s">
        <v>302</v>
      </c>
      <c r="H37" s="308" t="s">
        <v>391</v>
      </c>
      <c r="I37" s="309"/>
      <c r="J37" s="62"/>
    </row>
    <row r="38" spans="1:10" ht="19.5" customHeight="1">
      <c r="A38" s="237"/>
      <c r="B38" s="307"/>
      <c r="C38" s="307"/>
      <c r="D38" s="238" t="s">
        <v>379</v>
      </c>
      <c r="E38" s="242" t="s">
        <v>380</v>
      </c>
      <c r="F38" s="231" t="s">
        <v>377</v>
      </c>
      <c r="G38" s="231" t="s">
        <v>392</v>
      </c>
      <c r="H38" s="308" t="s">
        <v>393</v>
      </c>
      <c r="I38" s="309"/>
      <c r="J38" s="62"/>
    </row>
    <row r="39" spans="1:10" ht="19.5" customHeight="1">
      <c r="A39" s="234" t="s">
        <v>394</v>
      </c>
      <c r="B39" s="301"/>
      <c r="C39" s="301"/>
      <c r="D39" s="235"/>
      <c r="E39" s="241" t="s">
        <v>395</v>
      </c>
      <c r="F39" s="230" t="s">
        <v>396</v>
      </c>
      <c r="G39" s="230" t="s">
        <v>397</v>
      </c>
      <c r="H39" s="302" t="s">
        <v>398</v>
      </c>
      <c r="I39" s="303"/>
      <c r="J39" s="62"/>
    </row>
    <row r="40" spans="1:10" ht="19.5" customHeight="1">
      <c r="A40" s="236"/>
      <c r="B40" s="304" t="s">
        <v>399</v>
      </c>
      <c r="C40" s="304"/>
      <c r="D40" s="244"/>
      <c r="E40" s="245" t="s">
        <v>400</v>
      </c>
      <c r="F40" s="246" t="s">
        <v>389</v>
      </c>
      <c r="G40" s="246" t="s">
        <v>397</v>
      </c>
      <c r="H40" s="305" t="s">
        <v>401</v>
      </c>
      <c r="I40" s="306"/>
      <c r="J40" s="62"/>
    </row>
    <row r="41" spans="1:10" ht="19.5" customHeight="1">
      <c r="A41" s="237"/>
      <c r="B41" s="307"/>
      <c r="C41" s="307"/>
      <c r="D41" s="238" t="s">
        <v>327</v>
      </c>
      <c r="E41" s="242" t="s">
        <v>328</v>
      </c>
      <c r="F41" s="231" t="s">
        <v>319</v>
      </c>
      <c r="G41" s="231" t="s">
        <v>401</v>
      </c>
      <c r="H41" s="308" t="s">
        <v>401</v>
      </c>
      <c r="I41" s="309"/>
      <c r="J41" s="62"/>
    </row>
    <row r="42" spans="1:10" ht="14.25" customHeight="1">
      <c r="A42" s="237"/>
      <c r="B42" s="307"/>
      <c r="C42" s="307"/>
      <c r="D42" s="238" t="s">
        <v>357</v>
      </c>
      <c r="E42" s="242" t="s">
        <v>358</v>
      </c>
      <c r="F42" s="231" t="s">
        <v>389</v>
      </c>
      <c r="G42" s="231" t="s">
        <v>402</v>
      </c>
      <c r="H42" s="308" t="s">
        <v>319</v>
      </c>
      <c r="I42" s="309"/>
      <c r="J42" s="62"/>
    </row>
    <row r="43" spans="1:10" ht="19.5" customHeight="1">
      <c r="A43" s="234" t="s">
        <v>403</v>
      </c>
      <c r="B43" s="301"/>
      <c r="C43" s="301"/>
      <c r="D43" s="235"/>
      <c r="E43" s="241" t="s">
        <v>404</v>
      </c>
      <c r="F43" s="230" t="s">
        <v>405</v>
      </c>
      <c r="G43" s="230" t="s">
        <v>329</v>
      </c>
      <c r="H43" s="302" t="s">
        <v>406</v>
      </c>
      <c r="I43" s="303"/>
      <c r="J43" s="62"/>
    </row>
    <row r="44" spans="1:10" ht="25.5" customHeight="1">
      <c r="A44" s="236"/>
      <c r="B44" s="304" t="s">
        <v>407</v>
      </c>
      <c r="C44" s="304"/>
      <c r="D44" s="244"/>
      <c r="E44" s="245" t="s">
        <v>408</v>
      </c>
      <c r="F44" s="246" t="s">
        <v>409</v>
      </c>
      <c r="G44" s="246" t="s">
        <v>329</v>
      </c>
      <c r="H44" s="305" t="s">
        <v>410</v>
      </c>
      <c r="I44" s="306"/>
      <c r="J44" s="62"/>
    </row>
    <row r="45" spans="1:10" ht="19.5" customHeight="1" thickBot="1">
      <c r="A45" s="239"/>
      <c r="B45" s="310"/>
      <c r="C45" s="310"/>
      <c r="D45" s="240" t="s">
        <v>300</v>
      </c>
      <c r="E45" s="243" t="s">
        <v>301</v>
      </c>
      <c r="F45" s="233" t="s">
        <v>319</v>
      </c>
      <c r="G45" s="233" t="s">
        <v>329</v>
      </c>
      <c r="H45" s="311" t="s">
        <v>329</v>
      </c>
      <c r="I45" s="295"/>
      <c r="J45" s="62"/>
    </row>
    <row r="46" spans="1:10" ht="19.5" customHeight="1" thickBot="1" thickTop="1">
      <c r="A46" s="282"/>
      <c r="B46" s="282"/>
      <c r="C46" s="282"/>
      <c r="D46" s="282"/>
      <c r="E46" s="283"/>
      <c r="F46" s="283"/>
      <c r="G46" s="283"/>
      <c r="H46" s="283"/>
      <c r="I46" s="283"/>
      <c r="J46" s="283"/>
    </row>
    <row r="47" spans="1:10" ht="19.5" customHeight="1" thickBot="1" thickTop="1">
      <c r="A47" s="284" t="s">
        <v>411</v>
      </c>
      <c r="B47" s="285"/>
      <c r="C47" s="285"/>
      <c r="D47" s="285"/>
      <c r="E47" s="285"/>
      <c r="F47" s="251" t="s">
        <v>557</v>
      </c>
      <c r="G47" s="251" t="s">
        <v>412</v>
      </c>
      <c r="H47" s="286" t="s">
        <v>558</v>
      </c>
      <c r="I47" s="268"/>
      <c r="J47" s="62"/>
    </row>
    <row r="48" ht="19.5" customHeight="1" thickBot="1" thickTop="1"/>
    <row r="49" spans="4:9" ht="19.5" customHeight="1" thickTop="1">
      <c r="D49" s="247" t="s">
        <v>278</v>
      </c>
      <c r="E49" s="248" t="s">
        <v>279</v>
      </c>
      <c r="F49" s="248" t="s">
        <v>280</v>
      </c>
      <c r="G49" s="248" t="s">
        <v>281</v>
      </c>
      <c r="H49" s="287" t="s">
        <v>282</v>
      </c>
      <c r="I49" s="288"/>
    </row>
    <row r="50" spans="4:9" ht="19.5" customHeight="1" thickBot="1">
      <c r="D50" s="239" t="s">
        <v>413</v>
      </c>
      <c r="E50" s="232" t="s">
        <v>414</v>
      </c>
      <c r="F50" s="233" t="s">
        <v>415</v>
      </c>
      <c r="G50" s="233" t="s">
        <v>416</v>
      </c>
      <c r="H50" s="293" t="s">
        <v>417</v>
      </c>
      <c r="I50" s="294"/>
    </row>
    <row r="51" spans="5:9" ht="19.5" customHeight="1" thickBot="1" thickTop="1">
      <c r="E51" s="249" t="s">
        <v>411</v>
      </c>
      <c r="F51" s="250">
        <v>7429612.18</v>
      </c>
      <c r="G51" s="250">
        <v>141573.48</v>
      </c>
      <c r="H51" s="289">
        <v>7571185.66</v>
      </c>
      <c r="I51" s="290"/>
    </row>
    <row r="52" ht="19.5" customHeight="1" thickTop="1"/>
  </sheetData>
  <mergeCells count="95">
    <mergeCell ref="H50:I50"/>
    <mergeCell ref="H49:I49"/>
    <mergeCell ref="H51:I51"/>
    <mergeCell ref="E1:I1"/>
    <mergeCell ref="A2:I2"/>
    <mergeCell ref="A46:D46"/>
    <mergeCell ref="E46:J46"/>
    <mergeCell ref="A47:E47"/>
    <mergeCell ref="H47:I47"/>
    <mergeCell ref="B44:C44"/>
    <mergeCell ref="H44:I44"/>
    <mergeCell ref="B45:C45"/>
    <mergeCell ref="H45:I45"/>
    <mergeCell ref="B42:C42"/>
    <mergeCell ref="H42:I42"/>
    <mergeCell ref="B43:C43"/>
    <mergeCell ref="H43:I43"/>
    <mergeCell ref="B40:C40"/>
    <mergeCell ref="H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H37:I37"/>
    <mergeCell ref="B34:C34"/>
    <mergeCell ref="H34:I34"/>
    <mergeCell ref="B35:C35"/>
    <mergeCell ref="H35:I35"/>
    <mergeCell ref="B32:C32"/>
    <mergeCell ref="H32:I32"/>
    <mergeCell ref="B33:C33"/>
    <mergeCell ref="H33:I33"/>
    <mergeCell ref="B30:C30"/>
    <mergeCell ref="H30:I30"/>
    <mergeCell ref="B31:C31"/>
    <mergeCell ref="H31:I31"/>
    <mergeCell ref="B28:C28"/>
    <mergeCell ref="H28:I28"/>
    <mergeCell ref="B29:C29"/>
    <mergeCell ref="H29:I29"/>
    <mergeCell ref="B26:C26"/>
    <mergeCell ref="H26:I26"/>
    <mergeCell ref="B27:C27"/>
    <mergeCell ref="H27:I27"/>
    <mergeCell ref="B25:C25"/>
    <mergeCell ref="H25:I25"/>
    <mergeCell ref="B23:C23"/>
    <mergeCell ref="H23:I23"/>
    <mergeCell ref="B24:C24"/>
    <mergeCell ref="H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  <mergeCell ref="B3:C3"/>
    <mergeCell ref="H3:I3"/>
    <mergeCell ref="B4:C4"/>
    <mergeCell ref="H4:I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C1">
      <selection activeCell="A2" sqref="A2:I2"/>
    </sheetView>
  </sheetViews>
  <sheetFormatPr defaultColWidth="9.140625" defaultRowHeight="12.75"/>
  <cols>
    <col min="1" max="1" width="6.421875" style="62" customWidth="1"/>
    <col min="2" max="2" width="9.8515625" style="62" customWidth="1"/>
    <col min="3" max="3" width="0.9921875" style="62" customWidth="1"/>
    <col min="4" max="4" width="10.8515625" style="62" customWidth="1"/>
    <col min="5" max="5" width="54.57421875" style="62" customWidth="1"/>
    <col min="6" max="6" width="19.7109375" style="62" customWidth="1"/>
    <col min="7" max="7" width="19.140625" style="62" customWidth="1"/>
    <col min="8" max="8" width="9.8515625" style="62" customWidth="1"/>
    <col min="9" max="9" width="10.00390625" style="62" customWidth="1"/>
    <col min="10" max="16384" width="9.140625" style="62" customWidth="1"/>
  </cols>
  <sheetData>
    <row r="1" spans="1:9" ht="20.25" customHeight="1">
      <c r="A1" s="252"/>
      <c r="B1" s="252"/>
      <c r="C1" s="252"/>
      <c r="D1" s="252"/>
      <c r="E1" s="269" t="s">
        <v>561</v>
      </c>
      <c r="F1" s="269"/>
      <c r="G1" s="269"/>
      <c r="H1" s="269"/>
      <c r="I1" s="269"/>
    </row>
    <row r="2" spans="1:9" ht="36.75" customHeight="1" thickBot="1">
      <c r="A2" s="270" t="s">
        <v>541</v>
      </c>
      <c r="B2" s="271"/>
      <c r="C2" s="271"/>
      <c r="D2" s="271"/>
      <c r="E2" s="271"/>
      <c r="F2" s="271"/>
      <c r="G2" s="271"/>
      <c r="H2" s="271"/>
      <c r="I2" s="271"/>
    </row>
    <row r="3" spans="1:9" ht="16.5" customHeight="1" thickTop="1">
      <c r="A3" s="228" t="s">
        <v>4</v>
      </c>
      <c r="B3" s="299" t="s">
        <v>5</v>
      </c>
      <c r="C3" s="299"/>
      <c r="D3" s="229" t="s">
        <v>278</v>
      </c>
      <c r="E3" s="229" t="s">
        <v>279</v>
      </c>
      <c r="F3" s="229" t="s">
        <v>280</v>
      </c>
      <c r="G3" s="229" t="s">
        <v>281</v>
      </c>
      <c r="H3" s="299" t="s">
        <v>282</v>
      </c>
      <c r="I3" s="300"/>
    </row>
    <row r="4" spans="1:9" ht="16.5" customHeight="1">
      <c r="A4" s="234" t="s">
        <v>14</v>
      </c>
      <c r="B4" s="301"/>
      <c r="C4" s="301"/>
      <c r="D4" s="235"/>
      <c r="E4" s="241" t="s">
        <v>283</v>
      </c>
      <c r="F4" s="230" t="s">
        <v>419</v>
      </c>
      <c r="G4" s="230" t="s">
        <v>420</v>
      </c>
      <c r="H4" s="302" t="s">
        <v>421</v>
      </c>
      <c r="I4" s="303"/>
    </row>
    <row r="5" spans="1:9" ht="16.5" customHeight="1">
      <c r="A5" s="236"/>
      <c r="B5" s="304" t="s">
        <v>15</v>
      </c>
      <c r="C5" s="304"/>
      <c r="D5" s="244"/>
      <c r="E5" s="245" t="s">
        <v>287</v>
      </c>
      <c r="F5" s="246" t="s">
        <v>422</v>
      </c>
      <c r="G5" s="246" t="s">
        <v>420</v>
      </c>
      <c r="H5" s="305" t="s">
        <v>423</v>
      </c>
      <c r="I5" s="306"/>
    </row>
    <row r="6" spans="1:9" ht="16.5" customHeight="1">
      <c r="A6" s="237"/>
      <c r="B6" s="307"/>
      <c r="C6" s="307"/>
      <c r="D6" s="238" t="s">
        <v>74</v>
      </c>
      <c r="E6" s="242" t="s">
        <v>75</v>
      </c>
      <c r="F6" s="231" t="s">
        <v>389</v>
      </c>
      <c r="G6" s="231" t="s">
        <v>424</v>
      </c>
      <c r="H6" s="308" t="s">
        <v>425</v>
      </c>
      <c r="I6" s="309"/>
    </row>
    <row r="7" spans="1:9" ht="16.5" customHeight="1">
      <c r="A7" s="237"/>
      <c r="B7" s="307"/>
      <c r="C7" s="307"/>
      <c r="D7" s="238" t="s">
        <v>426</v>
      </c>
      <c r="E7" s="242" t="s">
        <v>259</v>
      </c>
      <c r="F7" s="231" t="s">
        <v>319</v>
      </c>
      <c r="G7" s="231" t="s">
        <v>427</v>
      </c>
      <c r="H7" s="308" t="s">
        <v>427</v>
      </c>
      <c r="I7" s="309"/>
    </row>
    <row r="8" spans="1:9" ht="16.5" customHeight="1">
      <c r="A8" s="237"/>
      <c r="B8" s="307"/>
      <c r="C8" s="307"/>
      <c r="D8" s="238" t="s">
        <v>16</v>
      </c>
      <c r="E8" s="242" t="s">
        <v>428</v>
      </c>
      <c r="F8" s="231" t="s">
        <v>429</v>
      </c>
      <c r="G8" s="231" t="s">
        <v>430</v>
      </c>
      <c r="H8" s="308" t="s">
        <v>431</v>
      </c>
      <c r="I8" s="309"/>
    </row>
    <row r="9" spans="1:9" ht="16.5" customHeight="1">
      <c r="A9" s="234" t="s">
        <v>23</v>
      </c>
      <c r="B9" s="301"/>
      <c r="C9" s="301"/>
      <c r="D9" s="235"/>
      <c r="E9" s="241" t="s">
        <v>304</v>
      </c>
      <c r="F9" s="230" t="s">
        <v>432</v>
      </c>
      <c r="G9" s="230" t="s">
        <v>433</v>
      </c>
      <c r="H9" s="302" t="s">
        <v>434</v>
      </c>
      <c r="I9" s="303"/>
    </row>
    <row r="10" spans="1:9" ht="16.5" customHeight="1">
      <c r="A10" s="236"/>
      <c r="B10" s="304" t="s">
        <v>182</v>
      </c>
      <c r="C10" s="304"/>
      <c r="D10" s="244"/>
      <c r="E10" s="245" t="s">
        <v>435</v>
      </c>
      <c r="F10" s="246" t="s">
        <v>319</v>
      </c>
      <c r="G10" s="246" t="s">
        <v>436</v>
      </c>
      <c r="H10" s="305" t="s">
        <v>436</v>
      </c>
      <c r="I10" s="306"/>
    </row>
    <row r="11" spans="1:9" ht="39" customHeight="1">
      <c r="A11" s="237"/>
      <c r="B11" s="307"/>
      <c r="C11" s="307"/>
      <c r="D11" s="238" t="s">
        <v>183</v>
      </c>
      <c r="E11" s="242" t="s">
        <v>437</v>
      </c>
      <c r="F11" s="231" t="s">
        <v>319</v>
      </c>
      <c r="G11" s="231" t="s">
        <v>436</v>
      </c>
      <c r="H11" s="308" t="s">
        <v>436</v>
      </c>
      <c r="I11" s="309"/>
    </row>
    <row r="12" spans="1:9" ht="16.5" customHeight="1">
      <c r="A12" s="236"/>
      <c r="B12" s="304" t="s">
        <v>24</v>
      </c>
      <c r="C12" s="304"/>
      <c r="D12" s="244"/>
      <c r="E12" s="245" t="s">
        <v>308</v>
      </c>
      <c r="F12" s="246" t="s">
        <v>438</v>
      </c>
      <c r="G12" s="246" t="s">
        <v>439</v>
      </c>
      <c r="H12" s="305" t="s">
        <v>440</v>
      </c>
      <c r="I12" s="306"/>
    </row>
    <row r="13" spans="1:9" ht="16.5" customHeight="1">
      <c r="A13" s="237"/>
      <c r="B13" s="307"/>
      <c r="C13" s="307"/>
      <c r="D13" s="238" t="s">
        <v>16</v>
      </c>
      <c r="E13" s="242" t="s">
        <v>428</v>
      </c>
      <c r="F13" s="231" t="s">
        <v>441</v>
      </c>
      <c r="G13" s="231" t="s">
        <v>439</v>
      </c>
      <c r="H13" s="308" t="s">
        <v>442</v>
      </c>
      <c r="I13" s="309"/>
    </row>
    <row r="14" spans="1:9" ht="16.5" customHeight="1">
      <c r="A14" s="234" t="s">
        <v>333</v>
      </c>
      <c r="B14" s="301"/>
      <c r="C14" s="301"/>
      <c r="D14" s="235"/>
      <c r="E14" s="241" t="s">
        <v>334</v>
      </c>
      <c r="F14" s="230" t="s">
        <v>443</v>
      </c>
      <c r="G14" s="230" t="s">
        <v>444</v>
      </c>
      <c r="H14" s="302" t="s">
        <v>445</v>
      </c>
      <c r="I14" s="303"/>
    </row>
    <row r="15" spans="1:9" ht="16.5" customHeight="1">
      <c r="A15" s="236"/>
      <c r="B15" s="304" t="s">
        <v>337</v>
      </c>
      <c r="C15" s="304"/>
      <c r="D15" s="244"/>
      <c r="E15" s="245" t="s">
        <v>296</v>
      </c>
      <c r="F15" s="246" t="s">
        <v>446</v>
      </c>
      <c r="G15" s="246" t="s">
        <v>444</v>
      </c>
      <c r="H15" s="305" t="s">
        <v>319</v>
      </c>
      <c r="I15" s="306"/>
    </row>
    <row r="16" spans="1:9" ht="16.5" customHeight="1">
      <c r="A16" s="237"/>
      <c r="B16" s="307"/>
      <c r="C16" s="307"/>
      <c r="D16" s="238" t="s">
        <v>16</v>
      </c>
      <c r="E16" s="242" t="s">
        <v>428</v>
      </c>
      <c r="F16" s="231" t="s">
        <v>446</v>
      </c>
      <c r="G16" s="231" t="s">
        <v>444</v>
      </c>
      <c r="H16" s="308" t="s">
        <v>319</v>
      </c>
      <c r="I16" s="309"/>
    </row>
    <row r="17" spans="1:9" ht="16.5" customHeight="1">
      <c r="A17" s="234" t="s">
        <v>39</v>
      </c>
      <c r="B17" s="301"/>
      <c r="C17" s="301"/>
      <c r="D17" s="235"/>
      <c r="E17" s="241" t="s">
        <v>339</v>
      </c>
      <c r="F17" s="230" t="s">
        <v>447</v>
      </c>
      <c r="G17" s="230" t="s">
        <v>448</v>
      </c>
      <c r="H17" s="302" t="s">
        <v>449</v>
      </c>
      <c r="I17" s="303"/>
    </row>
    <row r="18" spans="1:9" ht="16.5" customHeight="1">
      <c r="A18" s="236"/>
      <c r="B18" s="304" t="s">
        <v>40</v>
      </c>
      <c r="C18" s="304"/>
      <c r="D18" s="244"/>
      <c r="E18" s="245" t="s">
        <v>450</v>
      </c>
      <c r="F18" s="246" t="s">
        <v>451</v>
      </c>
      <c r="G18" s="246" t="s">
        <v>389</v>
      </c>
      <c r="H18" s="305" t="s">
        <v>452</v>
      </c>
      <c r="I18" s="306"/>
    </row>
    <row r="19" spans="1:9" ht="16.5" customHeight="1">
      <c r="A19" s="237"/>
      <c r="B19" s="307"/>
      <c r="C19" s="307"/>
      <c r="D19" s="238" t="s">
        <v>453</v>
      </c>
      <c r="E19" s="242" t="s">
        <v>454</v>
      </c>
      <c r="F19" s="231" t="s">
        <v>455</v>
      </c>
      <c r="G19" s="231" t="s">
        <v>389</v>
      </c>
      <c r="H19" s="308" t="s">
        <v>456</v>
      </c>
      <c r="I19" s="309"/>
    </row>
    <row r="20" spans="1:9" ht="16.5" customHeight="1">
      <c r="A20" s="236"/>
      <c r="B20" s="304" t="s">
        <v>350</v>
      </c>
      <c r="C20" s="304"/>
      <c r="D20" s="244"/>
      <c r="E20" s="245" t="s">
        <v>296</v>
      </c>
      <c r="F20" s="246" t="s">
        <v>457</v>
      </c>
      <c r="G20" s="246" t="s">
        <v>356</v>
      </c>
      <c r="H20" s="305" t="s">
        <v>458</v>
      </c>
      <c r="I20" s="306"/>
    </row>
    <row r="21" spans="1:9" ht="16.5" customHeight="1">
      <c r="A21" s="237"/>
      <c r="B21" s="307"/>
      <c r="C21" s="307"/>
      <c r="D21" s="238" t="s">
        <v>77</v>
      </c>
      <c r="E21" s="242" t="s">
        <v>459</v>
      </c>
      <c r="F21" s="231" t="s">
        <v>460</v>
      </c>
      <c r="G21" s="231" t="s">
        <v>356</v>
      </c>
      <c r="H21" s="308" t="s">
        <v>461</v>
      </c>
      <c r="I21" s="309"/>
    </row>
    <row r="22" spans="1:9" ht="28.5" customHeight="1">
      <c r="A22" s="234" t="s">
        <v>462</v>
      </c>
      <c r="B22" s="301"/>
      <c r="C22" s="301"/>
      <c r="D22" s="235"/>
      <c r="E22" s="241" t="s">
        <v>463</v>
      </c>
      <c r="F22" s="230" t="s">
        <v>464</v>
      </c>
      <c r="G22" s="230" t="s">
        <v>465</v>
      </c>
      <c r="H22" s="302" t="s">
        <v>466</v>
      </c>
      <c r="I22" s="303"/>
    </row>
    <row r="23" spans="1:9" ht="21.75" customHeight="1">
      <c r="A23" s="236"/>
      <c r="B23" s="304" t="s">
        <v>467</v>
      </c>
      <c r="C23" s="304"/>
      <c r="D23" s="244"/>
      <c r="E23" s="245" t="s">
        <v>468</v>
      </c>
      <c r="F23" s="246" t="s">
        <v>464</v>
      </c>
      <c r="G23" s="246" t="s">
        <v>465</v>
      </c>
      <c r="H23" s="305" t="s">
        <v>466</v>
      </c>
      <c r="I23" s="306"/>
    </row>
    <row r="24" spans="1:9" ht="16.5" customHeight="1">
      <c r="A24" s="237"/>
      <c r="B24" s="307"/>
      <c r="C24" s="307"/>
      <c r="D24" s="238" t="s">
        <v>469</v>
      </c>
      <c r="E24" s="242" t="s">
        <v>80</v>
      </c>
      <c r="F24" s="231" t="s">
        <v>470</v>
      </c>
      <c r="G24" s="231" t="s">
        <v>471</v>
      </c>
      <c r="H24" s="308" t="s">
        <v>472</v>
      </c>
      <c r="I24" s="309"/>
    </row>
    <row r="25" spans="1:9" ht="16.5" customHeight="1">
      <c r="A25" s="237"/>
      <c r="B25" s="307"/>
      <c r="C25" s="307"/>
      <c r="D25" s="238" t="s">
        <v>473</v>
      </c>
      <c r="E25" s="242" t="s">
        <v>81</v>
      </c>
      <c r="F25" s="231" t="s">
        <v>474</v>
      </c>
      <c r="G25" s="231" t="s">
        <v>475</v>
      </c>
      <c r="H25" s="308" t="s">
        <v>476</v>
      </c>
      <c r="I25" s="309"/>
    </row>
    <row r="26" spans="1:9" ht="16.5" customHeight="1" thickBot="1">
      <c r="A26" s="239"/>
      <c r="B26" s="310"/>
      <c r="C26" s="310"/>
      <c r="D26" s="240" t="s">
        <v>477</v>
      </c>
      <c r="E26" s="243" t="s">
        <v>82</v>
      </c>
      <c r="F26" s="233" t="s">
        <v>478</v>
      </c>
      <c r="G26" s="233" t="s">
        <v>479</v>
      </c>
      <c r="H26" s="311" t="s">
        <v>480</v>
      </c>
      <c r="I26" s="295"/>
    </row>
    <row r="27" spans="1:9" ht="16.5" customHeight="1" thickTop="1">
      <c r="A27" s="259" t="s">
        <v>72</v>
      </c>
      <c r="B27" s="272"/>
      <c r="C27" s="272"/>
      <c r="D27" s="259"/>
      <c r="E27" s="265" t="s">
        <v>481</v>
      </c>
      <c r="F27" s="260" t="s">
        <v>542</v>
      </c>
      <c r="G27" s="260" t="s">
        <v>543</v>
      </c>
      <c r="H27" s="273" t="s">
        <v>544</v>
      </c>
      <c r="I27" s="273"/>
    </row>
    <row r="28" spans="1:9" ht="16.5" customHeight="1">
      <c r="A28" s="262"/>
      <c r="B28" s="274" t="s">
        <v>73</v>
      </c>
      <c r="C28" s="274"/>
      <c r="D28" s="266"/>
      <c r="E28" s="267" t="s">
        <v>482</v>
      </c>
      <c r="F28" s="261" t="s">
        <v>545</v>
      </c>
      <c r="G28" s="261" t="s">
        <v>543</v>
      </c>
      <c r="H28" s="275" t="s">
        <v>546</v>
      </c>
      <c r="I28" s="275"/>
    </row>
    <row r="29" spans="1:9" ht="16.5" customHeight="1">
      <c r="A29" s="257"/>
      <c r="B29" s="276"/>
      <c r="C29" s="276"/>
      <c r="D29" s="263" t="s">
        <v>77</v>
      </c>
      <c r="E29" s="264" t="s">
        <v>459</v>
      </c>
      <c r="F29" s="258" t="s">
        <v>483</v>
      </c>
      <c r="G29" s="258" t="s">
        <v>401</v>
      </c>
      <c r="H29" s="277" t="s">
        <v>484</v>
      </c>
      <c r="I29" s="277"/>
    </row>
    <row r="30" spans="1:9" ht="16.5" customHeight="1">
      <c r="A30" s="257"/>
      <c r="B30" s="276"/>
      <c r="C30" s="276"/>
      <c r="D30" s="263" t="s">
        <v>83</v>
      </c>
      <c r="E30" s="264" t="s">
        <v>485</v>
      </c>
      <c r="F30" s="258" t="s">
        <v>486</v>
      </c>
      <c r="G30" s="258" t="s">
        <v>547</v>
      </c>
      <c r="H30" s="277" t="s">
        <v>548</v>
      </c>
      <c r="I30" s="277"/>
    </row>
    <row r="31" spans="1:9" ht="16.5" customHeight="1">
      <c r="A31" s="234" t="s">
        <v>487</v>
      </c>
      <c r="B31" s="301"/>
      <c r="C31" s="301"/>
      <c r="D31" s="235"/>
      <c r="E31" s="241" t="s">
        <v>488</v>
      </c>
      <c r="F31" s="230" t="s">
        <v>489</v>
      </c>
      <c r="G31" s="230" t="s">
        <v>490</v>
      </c>
      <c r="H31" s="302" t="s">
        <v>491</v>
      </c>
      <c r="I31" s="303"/>
    </row>
    <row r="32" spans="1:9" ht="16.5" customHeight="1">
      <c r="A32" s="236"/>
      <c r="B32" s="304" t="s">
        <v>492</v>
      </c>
      <c r="C32" s="304"/>
      <c r="D32" s="244"/>
      <c r="E32" s="245" t="s">
        <v>493</v>
      </c>
      <c r="F32" s="246" t="s">
        <v>494</v>
      </c>
      <c r="G32" s="246" t="s">
        <v>490</v>
      </c>
      <c r="H32" s="305" t="s">
        <v>495</v>
      </c>
      <c r="I32" s="306"/>
    </row>
    <row r="33" spans="1:9" ht="16.5" customHeight="1">
      <c r="A33" s="237"/>
      <c r="B33" s="307"/>
      <c r="C33" s="307"/>
      <c r="D33" s="238" t="s">
        <v>77</v>
      </c>
      <c r="E33" s="242" t="s">
        <v>459</v>
      </c>
      <c r="F33" s="231" t="s">
        <v>496</v>
      </c>
      <c r="G33" s="231" t="s">
        <v>497</v>
      </c>
      <c r="H33" s="308" t="s">
        <v>498</v>
      </c>
      <c r="I33" s="309"/>
    </row>
    <row r="34" spans="1:9" ht="16.5" customHeight="1">
      <c r="A34" s="237"/>
      <c r="B34" s="307"/>
      <c r="C34" s="307"/>
      <c r="D34" s="238" t="s">
        <v>74</v>
      </c>
      <c r="E34" s="242" t="s">
        <v>75</v>
      </c>
      <c r="F34" s="231" t="s">
        <v>499</v>
      </c>
      <c r="G34" s="231" t="s">
        <v>500</v>
      </c>
      <c r="H34" s="308" t="s">
        <v>501</v>
      </c>
      <c r="I34" s="309"/>
    </row>
    <row r="35" spans="1:9" ht="16.5" customHeight="1">
      <c r="A35" s="234" t="s">
        <v>403</v>
      </c>
      <c r="B35" s="301"/>
      <c r="C35" s="301"/>
      <c r="D35" s="235"/>
      <c r="E35" s="241" t="s">
        <v>404</v>
      </c>
      <c r="F35" s="230" t="s">
        <v>502</v>
      </c>
      <c r="G35" s="230" t="s">
        <v>319</v>
      </c>
      <c r="H35" s="302" t="s">
        <v>502</v>
      </c>
      <c r="I35" s="303"/>
    </row>
    <row r="36" spans="1:9" ht="16.5" customHeight="1">
      <c r="A36" s="236"/>
      <c r="B36" s="304" t="s">
        <v>503</v>
      </c>
      <c r="C36" s="304"/>
      <c r="D36" s="244"/>
      <c r="E36" s="245" t="s">
        <v>504</v>
      </c>
      <c r="F36" s="246" t="s">
        <v>505</v>
      </c>
      <c r="G36" s="246" t="s">
        <v>319</v>
      </c>
      <c r="H36" s="305" t="s">
        <v>505</v>
      </c>
      <c r="I36" s="306"/>
    </row>
    <row r="37" spans="1:9" ht="16.5" customHeight="1">
      <c r="A37" s="237"/>
      <c r="B37" s="307"/>
      <c r="C37" s="307"/>
      <c r="D37" s="238" t="s">
        <v>506</v>
      </c>
      <c r="E37" s="242" t="s">
        <v>235</v>
      </c>
      <c r="F37" s="231" t="s">
        <v>507</v>
      </c>
      <c r="G37" s="231" t="s">
        <v>508</v>
      </c>
      <c r="H37" s="308" t="s">
        <v>509</v>
      </c>
      <c r="I37" s="309"/>
    </row>
    <row r="38" spans="1:9" ht="16.5" customHeight="1">
      <c r="A38" s="237"/>
      <c r="B38" s="307"/>
      <c r="C38" s="307"/>
      <c r="D38" s="238" t="s">
        <v>477</v>
      </c>
      <c r="E38" s="242" t="s">
        <v>82</v>
      </c>
      <c r="F38" s="231" t="s">
        <v>368</v>
      </c>
      <c r="G38" s="231" t="s">
        <v>302</v>
      </c>
      <c r="H38" s="308" t="s">
        <v>510</v>
      </c>
      <c r="I38" s="309"/>
    </row>
    <row r="39" spans="1:9" ht="16.5" customHeight="1">
      <c r="A39" s="237"/>
      <c r="B39" s="307"/>
      <c r="C39" s="307"/>
      <c r="D39" s="238" t="s">
        <v>77</v>
      </c>
      <c r="E39" s="242" t="s">
        <v>459</v>
      </c>
      <c r="F39" s="231" t="s">
        <v>389</v>
      </c>
      <c r="G39" s="231" t="s">
        <v>511</v>
      </c>
      <c r="H39" s="308" t="s">
        <v>512</v>
      </c>
      <c r="I39" s="309"/>
    </row>
    <row r="40" spans="1:9" ht="16.5" customHeight="1">
      <c r="A40" s="259" t="s">
        <v>49</v>
      </c>
      <c r="B40" s="272"/>
      <c r="C40" s="272"/>
      <c r="D40" s="259"/>
      <c r="E40" s="265" t="s">
        <v>513</v>
      </c>
      <c r="F40" s="260" t="s">
        <v>514</v>
      </c>
      <c r="G40" s="260" t="s">
        <v>549</v>
      </c>
      <c r="H40" s="273" t="s">
        <v>550</v>
      </c>
      <c r="I40" s="273"/>
    </row>
    <row r="41" spans="1:9" ht="16.5" customHeight="1">
      <c r="A41" s="262"/>
      <c r="B41" s="274" t="s">
        <v>50</v>
      </c>
      <c r="C41" s="274"/>
      <c r="D41" s="266"/>
      <c r="E41" s="267" t="s">
        <v>515</v>
      </c>
      <c r="F41" s="261" t="s">
        <v>516</v>
      </c>
      <c r="G41" s="261" t="s">
        <v>551</v>
      </c>
      <c r="H41" s="275" t="s">
        <v>552</v>
      </c>
      <c r="I41" s="275"/>
    </row>
    <row r="42" spans="1:9" ht="16.5" customHeight="1">
      <c r="A42" s="257"/>
      <c r="B42" s="276"/>
      <c r="C42" s="276"/>
      <c r="D42" s="263" t="s">
        <v>83</v>
      </c>
      <c r="E42" s="264" t="s">
        <v>485</v>
      </c>
      <c r="F42" s="258" t="s">
        <v>517</v>
      </c>
      <c r="G42" s="258" t="s">
        <v>553</v>
      </c>
      <c r="H42" s="277" t="s">
        <v>554</v>
      </c>
      <c r="I42" s="277"/>
    </row>
    <row r="43" spans="1:9" ht="16.5" customHeight="1">
      <c r="A43" s="257"/>
      <c r="B43" s="276"/>
      <c r="C43" s="276"/>
      <c r="D43" s="263" t="s">
        <v>16</v>
      </c>
      <c r="E43" s="264" t="s">
        <v>428</v>
      </c>
      <c r="F43" s="258" t="s">
        <v>518</v>
      </c>
      <c r="G43" s="258" t="s">
        <v>519</v>
      </c>
      <c r="H43" s="277" t="s">
        <v>520</v>
      </c>
      <c r="I43" s="277"/>
    </row>
    <row r="44" spans="1:9" ht="16.5" customHeight="1">
      <c r="A44" s="236"/>
      <c r="B44" s="304" t="s">
        <v>60</v>
      </c>
      <c r="C44" s="304"/>
      <c r="D44" s="244"/>
      <c r="E44" s="245" t="s">
        <v>521</v>
      </c>
      <c r="F44" s="246" t="s">
        <v>522</v>
      </c>
      <c r="G44" s="246" t="s">
        <v>523</v>
      </c>
      <c r="H44" s="305" t="s">
        <v>524</v>
      </c>
      <c r="I44" s="306"/>
    </row>
    <row r="45" spans="1:9" ht="16.5" customHeight="1">
      <c r="A45" s="237"/>
      <c r="B45" s="307"/>
      <c r="C45" s="307"/>
      <c r="D45" s="238" t="s">
        <v>16</v>
      </c>
      <c r="E45" s="242" t="s">
        <v>428</v>
      </c>
      <c r="F45" s="231" t="s">
        <v>319</v>
      </c>
      <c r="G45" s="231" t="s">
        <v>523</v>
      </c>
      <c r="H45" s="308" t="s">
        <v>523</v>
      </c>
      <c r="I45" s="309"/>
    </row>
    <row r="46" spans="1:9" ht="16.5" customHeight="1">
      <c r="A46" s="234" t="s">
        <v>62</v>
      </c>
      <c r="B46" s="301"/>
      <c r="C46" s="301"/>
      <c r="D46" s="235"/>
      <c r="E46" s="241" t="s">
        <v>525</v>
      </c>
      <c r="F46" s="230" t="s">
        <v>526</v>
      </c>
      <c r="G46" s="230" t="s">
        <v>527</v>
      </c>
      <c r="H46" s="302" t="s">
        <v>528</v>
      </c>
      <c r="I46" s="303"/>
    </row>
    <row r="47" spans="1:9" ht="16.5" customHeight="1">
      <c r="A47" s="236"/>
      <c r="B47" s="304" t="s">
        <v>188</v>
      </c>
      <c r="C47" s="304"/>
      <c r="D47" s="244"/>
      <c r="E47" s="245" t="s">
        <v>529</v>
      </c>
      <c r="F47" s="246" t="s">
        <v>530</v>
      </c>
      <c r="G47" s="246" t="s">
        <v>527</v>
      </c>
      <c r="H47" s="305" t="s">
        <v>531</v>
      </c>
      <c r="I47" s="306"/>
    </row>
    <row r="48" spans="1:9" ht="16.5" customHeight="1">
      <c r="A48" s="237"/>
      <c r="B48" s="307"/>
      <c r="C48" s="307"/>
      <c r="D48" s="238" t="s">
        <v>16</v>
      </c>
      <c r="E48" s="242" t="s">
        <v>428</v>
      </c>
      <c r="F48" s="231" t="s">
        <v>319</v>
      </c>
      <c r="G48" s="231" t="s">
        <v>527</v>
      </c>
      <c r="H48" s="308" t="s">
        <v>527</v>
      </c>
      <c r="I48" s="309"/>
    </row>
    <row r="49" spans="1:9" ht="16.5" customHeight="1">
      <c r="A49" s="236"/>
      <c r="B49" s="304" t="s">
        <v>63</v>
      </c>
      <c r="C49" s="304"/>
      <c r="D49" s="244"/>
      <c r="E49" s="245" t="s">
        <v>296</v>
      </c>
      <c r="F49" s="246" t="s">
        <v>532</v>
      </c>
      <c r="G49" s="246" t="s">
        <v>319</v>
      </c>
      <c r="H49" s="305" t="s">
        <v>532</v>
      </c>
      <c r="I49" s="306"/>
    </row>
    <row r="50" spans="1:9" ht="16.5" customHeight="1">
      <c r="A50" s="237"/>
      <c r="B50" s="307"/>
      <c r="C50" s="307"/>
      <c r="D50" s="238" t="s">
        <v>16</v>
      </c>
      <c r="E50" s="242" t="s">
        <v>428</v>
      </c>
      <c r="F50" s="231" t="s">
        <v>533</v>
      </c>
      <c r="G50" s="231" t="s">
        <v>534</v>
      </c>
      <c r="H50" s="308" t="s">
        <v>535</v>
      </c>
      <c r="I50" s="309"/>
    </row>
    <row r="51" spans="1:9" ht="16.5" customHeight="1" thickBot="1">
      <c r="A51" s="239"/>
      <c r="B51" s="310"/>
      <c r="C51" s="310"/>
      <c r="D51" s="240" t="s">
        <v>28</v>
      </c>
      <c r="E51" s="243" t="s">
        <v>536</v>
      </c>
      <c r="F51" s="233" t="s">
        <v>537</v>
      </c>
      <c r="G51" s="233" t="s">
        <v>538</v>
      </c>
      <c r="H51" s="311" t="s">
        <v>539</v>
      </c>
      <c r="I51" s="295"/>
    </row>
    <row r="52" spans="1:9" ht="18.75" customHeight="1" thickBot="1" thickTop="1">
      <c r="A52" s="282"/>
      <c r="B52" s="282"/>
      <c r="C52" s="282"/>
      <c r="D52" s="282"/>
      <c r="E52" s="283"/>
      <c r="F52" s="283"/>
      <c r="G52" s="283"/>
      <c r="H52" s="283"/>
      <c r="I52" s="283"/>
    </row>
    <row r="53" spans="1:9" ht="16.5" customHeight="1" thickBot="1" thickTop="1">
      <c r="A53" s="278" t="s">
        <v>411</v>
      </c>
      <c r="B53" s="286"/>
      <c r="C53" s="286"/>
      <c r="D53" s="286"/>
      <c r="E53" s="286"/>
      <c r="F53" s="251" t="s">
        <v>555</v>
      </c>
      <c r="G53" s="251" t="s">
        <v>540</v>
      </c>
      <c r="H53" s="286" t="s">
        <v>556</v>
      </c>
      <c r="I53" s="268"/>
    </row>
    <row r="54" spans="1:9" ht="99" customHeight="1" thickTop="1">
      <c r="A54" s="283"/>
      <c r="B54" s="283"/>
      <c r="C54" s="283"/>
      <c r="D54" s="283"/>
      <c r="E54" s="283"/>
      <c r="F54" s="283"/>
      <c r="G54" s="283"/>
      <c r="H54" s="283"/>
      <c r="I54" s="283"/>
    </row>
    <row r="55" spans="1:9" ht="5.25" customHeight="1">
      <c r="A55" s="283"/>
      <c r="B55" s="283"/>
      <c r="C55" s="283"/>
      <c r="D55" s="283"/>
      <c r="E55" s="283"/>
      <c r="F55" s="283"/>
      <c r="G55" s="283"/>
      <c r="H55" s="283"/>
      <c r="I55" s="279"/>
    </row>
    <row r="56" spans="1:9" ht="5.25" customHeight="1">
      <c r="A56" s="279"/>
      <c r="B56" s="279"/>
      <c r="C56" s="283"/>
      <c r="D56" s="283"/>
      <c r="E56" s="283"/>
      <c r="F56" s="283"/>
      <c r="G56" s="283"/>
      <c r="H56" s="283"/>
      <c r="I56" s="279"/>
    </row>
    <row r="57" spans="1:9" ht="11.25" customHeight="1">
      <c r="A57" s="279"/>
      <c r="B57" s="279"/>
      <c r="C57" s="283"/>
      <c r="D57" s="283"/>
      <c r="E57" s="283"/>
      <c r="F57" s="283"/>
      <c r="G57" s="283"/>
      <c r="H57" s="283"/>
      <c r="I57" s="283"/>
    </row>
  </sheetData>
  <mergeCells count="110">
    <mergeCell ref="A54:I54"/>
    <mergeCell ref="A55:H55"/>
    <mergeCell ref="I55:I56"/>
    <mergeCell ref="A56:B57"/>
    <mergeCell ref="C56:H56"/>
    <mergeCell ref="C57:I57"/>
    <mergeCell ref="A52:D52"/>
    <mergeCell ref="E52:I52"/>
    <mergeCell ref="A53:E53"/>
    <mergeCell ref="H53:I53"/>
    <mergeCell ref="B50:C50"/>
    <mergeCell ref="H50:I50"/>
    <mergeCell ref="B51:C51"/>
    <mergeCell ref="H51:I51"/>
    <mergeCell ref="B48:C48"/>
    <mergeCell ref="H48:I48"/>
    <mergeCell ref="B49:C49"/>
    <mergeCell ref="H49:I49"/>
    <mergeCell ref="B46:C46"/>
    <mergeCell ref="H46:I46"/>
    <mergeCell ref="B47:C47"/>
    <mergeCell ref="H47:I47"/>
    <mergeCell ref="B44:C44"/>
    <mergeCell ref="H44:I44"/>
    <mergeCell ref="B45:C45"/>
    <mergeCell ref="H45:I45"/>
    <mergeCell ref="B42:C42"/>
    <mergeCell ref="H42:I42"/>
    <mergeCell ref="B43:C43"/>
    <mergeCell ref="H43:I43"/>
    <mergeCell ref="B40:C40"/>
    <mergeCell ref="H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H37:I37"/>
    <mergeCell ref="B34:C34"/>
    <mergeCell ref="H34:I34"/>
    <mergeCell ref="B35:C35"/>
    <mergeCell ref="H35:I35"/>
    <mergeCell ref="B32:C32"/>
    <mergeCell ref="H32:I32"/>
    <mergeCell ref="B33:C33"/>
    <mergeCell ref="H33:I33"/>
    <mergeCell ref="B30:C30"/>
    <mergeCell ref="H30:I30"/>
    <mergeCell ref="B31:C31"/>
    <mergeCell ref="H31:I31"/>
    <mergeCell ref="B28:C28"/>
    <mergeCell ref="H28:I28"/>
    <mergeCell ref="B29:C29"/>
    <mergeCell ref="H29:I29"/>
    <mergeCell ref="B26:C26"/>
    <mergeCell ref="H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H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H16:I16"/>
    <mergeCell ref="B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B6:C6"/>
    <mergeCell ref="H6:I6"/>
    <mergeCell ref="B7:C7"/>
    <mergeCell ref="H7:I7"/>
    <mergeCell ref="B4:C4"/>
    <mergeCell ref="H4:I4"/>
    <mergeCell ref="B5:C5"/>
    <mergeCell ref="H5:I5"/>
    <mergeCell ref="E1:I1"/>
    <mergeCell ref="A2:I2"/>
    <mergeCell ref="B3:C3"/>
    <mergeCell ref="H3:I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workbookViewId="0" topLeftCell="A32">
      <selection activeCell="H17" sqref="H17"/>
    </sheetView>
  </sheetViews>
  <sheetFormatPr defaultColWidth="9.140625" defaultRowHeight="19.5" customHeight="1"/>
  <cols>
    <col min="1" max="1" width="3.7109375" style="1" customWidth="1"/>
    <col min="2" max="2" width="6.57421875" style="1" customWidth="1"/>
    <col min="3" max="3" width="4.28125" style="1" customWidth="1"/>
    <col min="4" max="4" width="58.57421875" style="1" customWidth="1"/>
    <col min="5" max="5" width="12.421875" style="1" customWidth="1"/>
    <col min="6" max="6" width="12.7109375" style="1" customWidth="1"/>
    <col min="7" max="7" width="7.8515625" style="1" customWidth="1"/>
    <col min="8" max="8" width="11.57421875" style="1" customWidth="1"/>
    <col min="9" max="9" width="10.8515625" style="1" customWidth="1"/>
    <col min="10" max="10" width="13.00390625" style="1" customWidth="1"/>
    <col min="11" max="11" width="9.140625" style="1" customWidth="1"/>
    <col min="12" max="12" width="10.7109375" style="1" bestFit="1" customWidth="1"/>
    <col min="13" max="16384" width="9.140625" style="1" customWidth="1"/>
  </cols>
  <sheetData>
    <row r="1" spans="2:8" ht="18" customHeight="1">
      <c r="B1" s="2"/>
      <c r="C1" s="3"/>
      <c r="D1" s="324" t="s">
        <v>562</v>
      </c>
      <c r="E1" s="324"/>
      <c r="F1" s="324"/>
      <c r="H1" s="4"/>
    </row>
    <row r="2" spans="1:11" ht="29.25" customHeight="1">
      <c r="A2" s="5"/>
      <c r="F2" s="325" t="s">
        <v>2</v>
      </c>
      <c r="G2" s="325"/>
      <c r="H2" s="325"/>
      <c r="I2" s="325"/>
      <c r="J2" s="325"/>
      <c r="K2" s="6"/>
    </row>
    <row r="3" spans="1:11" ht="17.25" customHeight="1">
      <c r="A3" s="326" t="s">
        <v>3</v>
      </c>
      <c r="B3" s="326"/>
      <c r="C3" s="326"/>
      <c r="D3" s="326"/>
      <c r="E3" s="326"/>
      <c r="F3" s="326"/>
      <c r="G3" s="326"/>
      <c r="H3" s="326"/>
      <c r="I3" s="326"/>
      <c r="J3" s="326"/>
      <c r="K3" s="7"/>
    </row>
    <row r="4" spans="1:10" ht="12" customHeight="1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30" customHeight="1" thickBot="1" thickTop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  <c r="K5" s="15"/>
      <c r="L5" s="16"/>
    </row>
    <row r="6" spans="1:10" ht="19.5" customHeight="1" thickTop="1">
      <c r="A6" s="17" t="s">
        <v>14</v>
      </c>
      <c r="B6" s="18" t="s">
        <v>15</v>
      </c>
      <c r="C6" s="19" t="s">
        <v>16</v>
      </c>
      <c r="D6" s="20" t="s">
        <v>17</v>
      </c>
      <c r="E6" s="21">
        <v>5800000</v>
      </c>
      <c r="F6" s="21">
        <v>1014000</v>
      </c>
      <c r="G6" s="21"/>
      <c r="H6" s="21">
        <v>1276000</v>
      </c>
      <c r="I6" s="21"/>
      <c r="J6" s="22">
        <f aca="true" t="shared" si="0" ref="J6:J50">SUM(F6:I6)</f>
        <v>2290000</v>
      </c>
    </row>
    <row r="7" spans="1:10" ht="19.5" customHeight="1">
      <c r="A7" s="23" t="s">
        <v>14</v>
      </c>
      <c r="B7" s="24" t="s">
        <v>15</v>
      </c>
      <c r="C7" s="24" t="s">
        <v>16</v>
      </c>
      <c r="D7" s="25" t="s">
        <v>18</v>
      </c>
      <c r="E7" s="26">
        <v>7100000</v>
      </c>
      <c r="F7" s="27">
        <v>2400000</v>
      </c>
      <c r="G7" s="27"/>
      <c r="H7" s="27"/>
      <c r="I7" s="27"/>
      <c r="J7" s="28">
        <f t="shared" si="0"/>
        <v>2400000</v>
      </c>
    </row>
    <row r="8" spans="1:10" ht="18" customHeight="1">
      <c r="A8" s="23" t="s">
        <v>14</v>
      </c>
      <c r="B8" s="24" t="s">
        <v>15</v>
      </c>
      <c r="C8" s="24" t="s">
        <v>16</v>
      </c>
      <c r="D8" s="25" t="s">
        <v>276</v>
      </c>
      <c r="E8" s="26">
        <v>6500000</v>
      </c>
      <c r="F8" s="27">
        <v>1200000</v>
      </c>
      <c r="G8" s="27"/>
      <c r="H8" s="27">
        <v>1200000</v>
      </c>
      <c r="I8" s="27">
        <v>600000</v>
      </c>
      <c r="J8" s="28">
        <f t="shared" si="0"/>
        <v>3000000</v>
      </c>
    </row>
    <row r="9" spans="1:10" ht="27.75" customHeight="1">
      <c r="A9" s="23" t="s">
        <v>14</v>
      </c>
      <c r="B9" s="24" t="s">
        <v>15</v>
      </c>
      <c r="C9" s="24" t="s">
        <v>16</v>
      </c>
      <c r="D9" s="25" t="s">
        <v>19</v>
      </c>
      <c r="E9" s="26">
        <v>1700000</v>
      </c>
      <c r="F9" s="27">
        <v>700000</v>
      </c>
      <c r="G9" s="27"/>
      <c r="H9" s="27"/>
      <c r="I9" s="27"/>
      <c r="J9" s="28">
        <f t="shared" si="0"/>
        <v>700000</v>
      </c>
    </row>
    <row r="10" spans="1:10" ht="48" customHeight="1">
      <c r="A10" s="23" t="s">
        <v>14</v>
      </c>
      <c r="B10" s="24" t="s">
        <v>15</v>
      </c>
      <c r="C10" s="24" t="s">
        <v>16</v>
      </c>
      <c r="D10" s="227" t="s">
        <v>277</v>
      </c>
      <c r="E10" s="26">
        <v>1000000</v>
      </c>
      <c r="F10" s="27">
        <v>100000</v>
      </c>
      <c r="G10" s="27"/>
      <c r="H10" s="27"/>
      <c r="I10" s="27"/>
      <c r="J10" s="28">
        <f t="shared" si="0"/>
        <v>100000</v>
      </c>
    </row>
    <row r="11" spans="1:10" ht="19.5" customHeight="1">
      <c r="A11" s="23" t="s">
        <v>14</v>
      </c>
      <c r="B11" s="24" t="s">
        <v>15</v>
      </c>
      <c r="C11" s="24" t="s">
        <v>16</v>
      </c>
      <c r="D11" s="29" t="s">
        <v>20</v>
      </c>
      <c r="E11" s="26">
        <v>3000000</v>
      </c>
      <c r="F11" s="27">
        <v>24000</v>
      </c>
      <c r="G11" s="27"/>
      <c r="H11" s="27"/>
      <c r="I11" s="27">
        <v>36000</v>
      </c>
      <c r="J11" s="28">
        <f t="shared" si="0"/>
        <v>60000</v>
      </c>
    </row>
    <row r="12" spans="1:10" ht="18" customHeight="1">
      <c r="A12" s="23" t="s">
        <v>14</v>
      </c>
      <c r="B12" s="24" t="s">
        <v>15</v>
      </c>
      <c r="C12" s="24" t="s">
        <v>16</v>
      </c>
      <c r="D12" s="29" t="s">
        <v>21</v>
      </c>
      <c r="E12" s="26">
        <v>300000</v>
      </c>
      <c r="F12" s="27">
        <v>300000</v>
      </c>
      <c r="G12" s="27"/>
      <c r="H12" s="27"/>
      <c r="I12" s="27"/>
      <c r="J12" s="28">
        <f t="shared" si="0"/>
        <v>300000</v>
      </c>
    </row>
    <row r="13" spans="1:10" ht="19.5" customHeight="1">
      <c r="A13" s="23" t="s">
        <v>14</v>
      </c>
      <c r="B13" s="24" t="s">
        <v>15</v>
      </c>
      <c r="C13" s="24" t="s">
        <v>16</v>
      </c>
      <c r="D13" s="29" t="s">
        <v>22</v>
      </c>
      <c r="E13" s="26">
        <v>300000</v>
      </c>
      <c r="F13" s="27">
        <v>60000</v>
      </c>
      <c r="G13" s="27"/>
      <c r="H13" s="27"/>
      <c r="I13" s="27"/>
      <c r="J13" s="28">
        <f t="shared" si="0"/>
        <v>60000</v>
      </c>
    </row>
    <row r="14" spans="1:10" ht="33.75" customHeight="1">
      <c r="A14" s="23" t="s">
        <v>14</v>
      </c>
      <c r="B14" s="24" t="s">
        <v>15</v>
      </c>
      <c r="C14" s="24" t="s">
        <v>16</v>
      </c>
      <c r="D14" s="29" t="s">
        <v>179</v>
      </c>
      <c r="E14" s="26">
        <v>50000</v>
      </c>
      <c r="F14" s="27">
        <v>50000</v>
      </c>
      <c r="G14" s="27"/>
      <c r="H14" s="27"/>
      <c r="I14" s="27"/>
      <c r="J14" s="28">
        <f t="shared" si="0"/>
        <v>50000</v>
      </c>
    </row>
    <row r="15" spans="1:10" ht="40.5" customHeight="1">
      <c r="A15" s="23" t="s">
        <v>14</v>
      </c>
      <c r="B15" s="24" t="s">
        <v>15</v>
      </c>
      <c r="C15" s="24" t="s">
        <v>16</v>
      </c>
      <c r="D15" s="29" t="s">
        <v>180</v>
      </c>
      <c r="E15" s="26">
        <v>80000</v>
      </c>
      <c r="F15" s="27">
        <v>80000</v>
      </c>
      <c r="G15" s="27"/>
      <c r="H15" s="27"/>
      <c r="I15" s="27"/>
      <c r="J15" s="28">
        <f t="shared" si="0"/>
        <v>80000</v>
      </c>
    </row>
    <row r="16" spans="1:10" ht="36" customHeight="1">
      <c r="A16" s="23" t="s">
        <v>14</v>
      </c>
      <c r="B16" s="24" t="s">
        <v>15</v>
      </c>
      <c r="C16" s="24" t="s">
        <v>16</v>
      </c>
      <c r="D16" s="29" t="s">
        <v>181</v>
      </c>
      <c r="E16" s="26">
        <v>55000</v>
      </c>
      <c r="F16" s="27">
        <v>55000</v>
      </c>
      <c r="G16" s="27"/>
      <c r="H16" s="27"/>
      <c r="I16" s="27"/>
      <c r="J16" s="28">
        <f t="shared" si="0"/>
        <v>55000</v>
      </c>
    </row>
    <row r="17" spans="1:10" ht="44.25" customHeight="1">
      <c r="A17" s="23" t="s">
        <v>23</v>
      </c>
      <c r="B17" s="24" t="s">
        <v>182</v>
      </c>
      <c r="C17" s="24" t="s">
        <v>183</v>
      </c>
      <c r="D17" s="29" t="s">
        <v>184</v>
      </c>
      <c r="E17" s="26">
        <v>406634</v>
      </c>
      <c r="F17" s="27">
        <v>60000</v>
      </c>
      <c r="G17" s="27"/>
      <c r="H17" s="27"/>
      <c r="I17" s="27"/>
      <c r="J17" s="28">
        <f t="shared" si="0"/>
        <v>60000</v>
      </c>
    </row>
    <row r="18" spans="1:10" ht="19.5" customHeight="1">
      <c r="A18" s="23" t="s">
        <v>23</v>
      </c>
      <c r="B18" s="24" t="s">
        <v>24</v>
      </c>
      <c r="C18" s="24" t="s">
        <v>16</v>
      </c>
      <c r="D18" s="29" t="s">
        <v>25</v>
      </c>
      <c r="E18" s="26">
        <v>250000</v>
      </c>
      <c r="F18" s="27">
        <v>250000</v>
      </c>
      <c r="G18" s="27"/>
      <c r="H18" s="27"/>
      <c r="I18" s="27"/>
      <c r="J18" s="28">
        <f t="shared" si="0"/>
        <v>250000</v>
      </c>
    </row>
    <row r="19" spans="1:10" ht="43.5" customHeight="1">
      <c r="A19" s="23" t="s">
        <v>23</v>
      </c>
      <c r="B19" s="24" t="s">
        <v>24</v>
      </c>
      <c r="C19" s="24" t="s">
        <v>16</v>
      </c>
      <c r="D19" s="30" t="s">
        <v>185</v>
      </c>
      <c r="E19" s="27">
        <v>150000</v>
      </c>
      <c r="F19" s="27">
        <v>122000</v>
      </c>
      <c r="G19" s="27"/>
      <c r="H19" s="27"/>
      <c r="I19" s="27"/>
      <c r="J19" s="28">
        <f t="shared" si="0"/>
        <v>122000</v>
      </c>
    </row>
    <row r="20" spans="1:10" ht="26.25" customHeight="1">
      <c r="A20" s="149" t="s">
        <v>23</v>
      </c>
      <c r="B20" s="42" t="s">
        <v>24</v>
      </c>
      <c r="C20" s="42" t="s">
        <v>16</v>
      </c>
      <c r="D20" s="150" t="s">
        <v>26</v>
      </c>
      <c r="E20" s="27">
        <v>5000</v>
      </c>
      <c r="F20" s="27">
        <v>5000</v>
      </c>
      <c r="G20" s="27"/>
      <c r="H20" s="27"/>
      <c r="I20" s="27"/>
      <c r="J20" s="28">
        <f t="shared" si="0"/>
        <v>5000</v>
      </c>
    </row>
    <row r="21" spans="1:10" ht="19.5" customHeight="1">
      <c r="A21" s="23" t="s">
        <v>23</v>
      </c>
      <c r="B21" s="24" t="s">
        <v>24</v>
      </c>
      <c r="C21" s="24" t="s">
        <v>16</v>
      </c>
      <c r="D21" s="25" t="s">
        <v>27</v>
      </c>
      <c r="E21" s="26">
        <v>800000</v>
      </c>
      <c r="F21" s="27">
        <v>520000</v>
      </c>
      <c r="G21" s="27"/>
      <c r="H21" s="27"/>
      <c r="I21" s="27">
        <v>120000</v>
      </c>
      <c r="J21" s="28">
        <f t="shared" si="0"/>
        <v>640000</v>
      </c>
    </row>
    <row r="22" spans="1:10" ht="19.5" customHeight="1">
      <c r="A22" s="149" t="s">
        <v>23</v>
      </c>
      <c r="B22" s="42" t="s">
        <v>24</v>
      </c>
      <c r="C22" s="42" t="s">
        <v>28</v>
      </c>
      <c r="D22" s="43" t="s">
        <v>29</v>
      </c>
      <c r="E22" s="27">
        <v>4000</v>
      </c>
      <c r="F22" s="27">
        <v>4000</v>
      </c>
      <c r="G22" s="27"/>
      <c r="H22" s="27"/>
      <c r="I22" s="27"/>
      <c r="J22" s="28">
        <f t="shared" si="0"/>
        <v>4000</v>
      </c>
    </row>
    <row r="23" spans="1:10" ht="21.75" customHeight="1">
      <c r="A23" s="23" t="s">
        <v>23</v>
      </c>
      <c r="B23" s="24" t="s">
        <v>24</v>
      </c>
      <c r="C23" s="24" t="s">
        <v>28</v>
      </c>
      <c r="D23" s="31" t="s">
        <v>30</v>
      </c>
      <c r="E23" s="26">
        <v>80000</v>
      </c>
      <c r="F23" s="27">
        <v>50000</v>
      </c>
      <c r="G23" s="27"/>
      <c r="H23" s="27"/>
      <c r="I23" s="27"/>
      <c r="J23" s="28">
        <f t="shared" si="0"/>
        <v>50000</v>
      </c>
    </row>
    <row r="24" spans="1:10" ht="27.75" customHeight="1">
      <c r="A24" s="23" t="s">
        <v>23</v>
      </c>
      <c r="B24" s="24" t="s">
        <v>31</v>
      </c>
      <c r="C24" s="24" t="s">
        <v>32</v>
      </c>
      <c r="D24" s="32" t="s">
        <v>33</v>
      </c>
      <c r="E24" s="26">
        <v>249714</v>
      </c>
      <c r="F24" s="27">
        <v>15806</v>
      </c>
      <c r="G24" s="27"/>
      <c r="H24" s="27"/>
      <c r="I24" s="27"/>
      <c r="J24" s="28">
        <f t="shared" si="0"/>
        <v>15806</v>
      </c>
    </row>
    <row r="25" spans="1:10" ht="17.25" customHeight="1">
      <c r="A25" s="23" t="s">
        <v>34</v>
      </c>
      <c r="B25" s="24" t="s">
        <v>35</v>
      </c>
      <c r="C25" s="24" t="s">
        <v>28</v>
      </c>
      <c r="D25" s="30" t="s">
        <v>36</v>
      </c>
      <c r="E25" s="27">
        <v>53200</v>
      </c>
      <c r="F25" s="27"/>
      <c r="G25" s="151">
        <v>8816</v>
      </c>
      <c r="H25" s="27"/>
      <c r="I25" s="27"/>
      <c r="J25" s="28">
        <f t="shared" si="0"/>
        <v>8816</v>
      </c>
    </row>
    <row r="26" spans="1:10" ht="42" customHeight="1">
      <c r="A26" s="23" t="s">
        <v>34</v>
      </c>
      <c r="B26" s="24" t="s">
        <v>37</v>
      </c>
      <c r="C26" s="24" t="s">
        <v>16</v>
      </c>
      <c r="D26" s="30" t="s">
        <v>38</v>
      </c>
      <c r="E26" s="27">
        <v>1000000</v>
      </c>
      <c r="F26" s="27">
        <v>415076</v>
      </c>
      <c r="G26" s="27"/>
      <c r="H26" s="27"/>
      <c r="I26" s="27"/>
      <c r="J26" s="28">
        <f t="shared" si="0"/>
        <v>415076</v>
      </c>
    </row>
    <row r="27" spans="1:10" ht="26.25" customHeight="1">
      <c r="A27" s="35" t="s">
        <v>39</v>
      </c>
      <c r="B27" s="36" t="s">
        <v>40</v>
      </c>
      <c r="C27" s="36" t="s">
        <v>28</v>
      </c>
      <c r="D27" s="152" t="s">
        <v>41</v>
      </c>
      <c r="E27" s="37">
        <v>22000</v>
      </c>
      <c r="F27" s="39">
        <v>22000</v>
      </c>
      <c r="G27" s="37"/>
      <c r="H27" s="37"/>
      <c r="I27" s="37"/>
      <c r="J27" s="38">
        <f t="shared" si="0"/>
        <v>22000</v>
      </c>
    </row>
    <row r="28" spans="1:10" ht="40.5" customHeight="1">
      <c r="A28" s="35" t="s">
        <v>42</v>
      </c>
      <c r="B28" s="36" t="s">
        <v>43</v>
      </c>
      <c r="C28" s="36" t="s">
        <v>44</v>
      </c>
      <c r="D28" s="60" t="s">
        <v>45</v>
      </c>
      <c r="E28" s="37">
        <v>15000</v>
      </c>
      <c r="F28" s="39">
        <v>15000</v>
      </c>
      <c r="G28" s="37"/>
      <c r="H28" s="37"/>
      <c r="I28" s="37"/>
      <c r="J28" s="38">
        <f t="shared" si="0"/>
        <v>15000</v>
      </c>
    </row>
    <row r="29" spans="1:10" ht="19.5" customHeight="1">
      <c r="A29" s="149" t="s">
        <v>46</v>
      </c>
      <c r="B29" s="42" t="s">
        <v>47</v>
      </c>
      <c r="C29" s="40" t="s">
        <v>28</v>
      </c>
      <c r="D29" s="43" t="s">
        <v>48</v>
      </c>
      <c r="E29" s="44">
        <f>3500+6000+3000</f>
        <v>12500</v>
      </c>
      <c r="F29" s="44">
        <v>12500</v>
      </c>
      <c r="G29" s="27"/>
      <c r="H29" s="27"/>
      <c r="I29" s="27"/>
      <c r="J29" s="28">
        <f t="shared" si="0"/>
        <v>12500</v>
      </c>
    </row>
    <row r="30" spans="1:10" ht="13.5" customHeight="1">
      <c r="A30" s="149" t="s">
        <v>49</v>
      </c>
      <c r="B30" s="42" t="s">
        <v>50</v>
      </c>
      <c r="C30" s="40" t="s">
        <v>16</v>
      </c>
      <c r="D30" s="43" t="s">
        <v>51</v>
      </c>
      <c r="E30" s="27">
        <v>3900</v>
      </c>
      <c r="F30" s="41">
        <v>3900</v>
      </c>
      <c r="G30" s="27"/>
      <c r="H30" s="27"/>
      <c r="I30" s="27"/>
      <c r="J30" s="28">
        <f t="shared" si="0"/>
        <v>3900</v>
      </c>
    </row>
    <row r="31" spans="1:10" ht="15.75" customHeight="1">
      <c r="A31" s="149" t="s">
        <v>49</v>
      </c>
      <c r="B31" s="42" t="s">
        <v>50</v>
      </c>
      <c r="C31" s="40" t="s">
        <v>16</v>
      </c>
      <c r="D31" s="43" t="s">
        <v>52</v>
      </c>
      <c r="E31" s="44">
        <v>7440</v>
      </c>
      <c r="F31" s="44">
        <v>7440</v>
      </c>
      <c r="G31" s="27"/>
      <c r="H31" s="27"/>
      <c r="I31" s="27"/>
      <c r="J31" s="28">
        <f t="shared" si="0"/>
        <v>7440</v>
      </c>
    </row>
    <row r="32" spans="1:10" ht="16.5" customHeight="1">
      <c r="A32" s="149" t="s">
        <v>49</v>
      </c>
      <c r="B32" s="42" t="s">
        <v>50</v>
      </c>
      <c r="C32" s="40" t="s">
        <v>16</v>
      </c>
      <c r="D32" s="43" t="s">
        <v>53</v>
      </c>
      <c r="E32" s="44">
        <v>5616</v>
      </c>
      <c r="F32" s="44">
        <v>5616</v>
      </c>
      <c r="G32" s="27"/>
      <c r="H32" s="27"/>
      <c r="I32" s="27"/>
      <c r="J32" s="28">
        <f t="shared" si="0"/>
        <v>5616</v>
      </c>
    </row>
    <row r="33" spans="1:10" ht="27" customHeight="1">
      <c r="A33" s="149" t="s">
        <v>49</v>
      </c>
      <c r="B33" s="42" t="s">
        <v>50</v>
      </c>
      <c r="C33" s="42" t="s">
        <v>16</v>
      </c>
      <c r="D33" s="43" t="s">
        <v>54</v>
      </c>
      <c r="E33" s="44">
        <v>10419</v>
      </c>
      <c r="F33" s="44">
        <v>10419</v>
      </c>
      <c r="G33" s="27"/>
      <c r="H33" s="27"/>
      <c r="I33" s="27"/>
      <c r="J33" s="28">
        <f t="shared" si="0"/>
        <v>10419</v>
      </c>
    </row>
    <row r="34" spans="1:10" ht="15.75" customHeight="1">
      <c r="A34" s="312" t="s">
        <v>49</v>
      </c>
      <c r="B34" s="315" t="s">
        <v>50</v>
      </c>
      <c r="C34" s="24" t="s">
        <v>16</v>
      </c>
      <c r="D34" s="318" t="s">
        <v>55</v>
      </c>
      <c r="E34" s="321">
        <v>550000</v>
      </c>
      <c r="F34" s="44">
        <f>150000-F35-F36</f>
        <v>6200</v>
      </c>
      <c r="G34" s="27"/>
      <c r="H34" s="27"/>
      <c r="I34" s="27"/>
      <c r="J34" s="28">
        <f t="shared" si="0"/>
        <v>6200</v>
      </c>
    </row>
    <row r="35" spans="1:10" ht="13.5" customHeight="1">
      <c r="A35" s="313"/>
      <c r="B35" s="316"/>
      <c r="C35" s="24" t="s">
        <v>186</v>
      </c>
      <c r="D35" s="319"/>
      <c r="E35" s="322"/>
      <c r="F35" s="44">
        <v>87682</v>
      </c>
      <c r="G35" s="27"/>
      <c r="H35" s="27"/>
      <c r="I35" s="27"/>
      <c r="J35" s="28">
        <f t="shared" si="0"/>
        <v>87682</v>
      </c>
    </row>
    <row r="36" spans="1:10" ht="13.5" customHeight="1">
      <c r="A36" s="314"/>
      <c r="B36" s="317"/>
      <c r="C36" s="24" t="s">
        <v>187</v>
      </c>
      <c r="D36" s="320"/>
      <c r="E36" s="323"/>
      <c r="F36" s="44">
        <f>29228.57+26889.43</f>
        <v>56118</v>
      </c>
      <c r="G36" s="27"/>
      <c r="H36" s="27"/>
      <c r="I36" s="27"/>
      <c r="J36" s="28">
        <f t="shared" si="0"/>
        <v>56118</v>
      </c>
    </row>
    <row r="37" spans="1:10" ht="30" customHeight="1">
      <c r="A37" s="23" t="s">
        <v>49</v>
      </c>
      <c r="B37" s="24" t="s">
        <v>50</v>
      </c>
      <c r="C37" s="24" t="s">
        <v>16</v>
      </c>
      <c r="D37" s="30" t="s">
        <v>71</v>
      </c>
      <c r="E37" s="27">
        <v>50000</v>
      </c>
      <c r="F37" s="44">
        <v>20000</v>
      </c>
      <c r="G37" s="27"/>
      <c r="H37" s="27"/>
      <c r="I37" s="27"/>
      <c r="J37" s="28">
        <f t="shared" si="0"/>
        <v>20000</v>
      </c>
    </row>
    <row r="38" spans="1:10" ht="18.75" customHeight="1">
      <c r="A38" s="149" t="s">
        <v>49</v>
      </c>
      <c r="B38" s="42" t="s">
        <v>50</v>
      </c>
      <c r="C38" s="42" t="s">
        <v>28</v>
      </c>
      <c r="D38" s="43" t="s">
        <v>56</v>
      </c>
      <c r="E38" s="27">
        <v>10000</v>
      </c>
      <c r="F38" s="41">
        <v>10000</v>
      </c>
      <c r="G38" s="27"/>
      <c r="H38" s="27"/>
      <c r="I38" s="27"/>
      <c r="J38" s="28">
        <f t="shared" si="0"/>
        <v>10000</v>
      </c>
    </row>
    <row r="39" spans="1:10" ht="16.5" customHeight="1">
      <c r="A39" s="149" t="s">
        <v>49</v>
      </c>
      <c r="B39" s="42" t="s">
        <v>50</v>
      </c>
      <c r="C39" s="42" t="s">
        <v>28</v>
      </c>
      <c r="D39" s="43" t="s">
        <v>57</v>
      </c>
      <c r="E39" s="44">
        <v>7000</v>
      </c>
      <c r="F39" s="44">
        <v>7000</v>
      </c>
      <c r="G39" s="27"/>
      <c r="H39" s="27"/>
      <c r="I39" s="27"/>
      <c r="J39" s="28">
        <f t="shared" si="0"/>
        <v>7000</v>
      </c>
    </row>
    <row r="40" spans="1:10" ht="18" customHeight="1">
      <c r="A40" s="149" t="s">
        <v>49</v>
      </c>
      <c r="B40" s="42" t="s">
        <v>50</v>
      </c>
      <c r="C40" s="42" t="s">
        <v>28</v>
      </c>
      <c r="D40" s="43" t="s">
        <v>58</v>
      </c>
      <c r="E40" s="44">
        <v>6000</v>
      </c>
      <c r="F40" s="44">
        <v>6000</v>
      </c>
      <c r="G40" s="27"/>
      <c r="H40" s="27"/>
      <c r="I40" s="27"/>
      <c r="J40" s="28">
        <f t="shared" si="0"/>
        <v>6000</v>
      </c>
    </row>
    <row r="41" spans="1:10" ht="26.25" customHeight="1">
      <c r="A41" s="149" t="s">
        <v>49</v>
      </c>
      <c r="B41" s="42" t="s">
        <v>50</v>
      </c>
      <c r="C41" s="40" t="s">
        <v>28</v>
      </c>
      <c r="D41" s="43" t="s">
        <v>59</v>
      </c>
      <c r="E41" s="44">
        <v>11538</v>
      </c>
      <c r="F41" s="44">
        <v>11538</v>
      </c>
      <c r="G41" s="27"/>
      <c r="H41" s="27"/>
      <c r="I41" s="27"/>
      <c r="J41" s="28">
        <f t="shared" si="0"/>
        <v>11538</v>
      </c>
    </row>
    <row r="42" spans="1:10" ht="27.75" customHeight="1">
      <c r="A42" s="149" t="s">
        <v>49</v>
      </c>
      <c r="B42" s="42" t="s">
        <v>60</v>
      </c>
      <c r="C42" s="40" t="s">
        <v>16</v>
      </c>
      <c r="D42" s="43" t="s">
        <v>559</v>
      </c>
      <c r="E42" s="44">
        <v>100000</v>
      </c>
      <c r="F42" s="44">
        <v>100000</v>
      </c>
      <c r="G42" s="27"/>
      <c r="H42" s="27"/>
      <c r="I42" s="27"/>
      <c r="J42" s="28">
        <f t="shared" si="0"/>
        <v>100000</v>
      </c>
    </row>
    <row r="43" spans="1:10" ht="39" customHeight="1">
      <c r="A43" s="149" t="s">
        <v>49</v>
      </c>
      <c r="B43" s="42" t="s">
        <v>60</v>
      </c>
      <c r="C43" s="40" t="s">
        <v>61</v>
      </c>
      <c r="D43" s="43" t="s">
        <v>1</v>
      </c>
      <c r="E43" s="44">
        <v>5714</v>
      </c>
      <c r="F43" s="44">
        <v>5714</v>
      </c>
      <c r="G43" s="27"/>
      <c r="H43" s="27"/>
      <c r="I43" s="27"/>
      <c r="J43" s="28">
        <f t="shared" si="0"/>
        <v>5714</v>
      </c>
    </row>
    <row r="44" spans="1:10" ht="21" customHeight="1">
      <c r="A44" s="149" t="s">
        <v>62</v>
      </c>
      <c r="B44" s="42" t="s">
        <v>188</v>
      </c>
      <c r="C44" s="40" t="s">
        <v>16</v>
      </c>
      <c r="D44" s="43" t="s">
        <v>189</v>
      </c>
      <c r="E44" s="44">
        <v>8000</v>
      </c>
      <c r="F44" s="44">
        <v>8000</v>
      </c>
      <c r="G44" s="27"/>
      <c r="H44" s="27"/>
      <c r="I44" s="27"/>
      <c r="J44" s="28">
        <f t="shared" si="0"/>
        <v>8000</v>
      </c>
    </row>
    <row r="45" spans="1:10" ht="28.5" customHeight="1">
      <c r="A45" s="149" t="s">
        <v>62</v>
      </c>
      <c r="B45" s="42" t="s">
        <v>63</v>
      </c>
      <c r="C45" s="40" t="s">
        <v>16</v>
      </c>
      <c r="D45" s="43" t="s">
        <v>64</v>
      </c>
      <c r="E45" s="44">
        <v>10440</v>
      </c>
      <c r="F45" s="44">
        <v>10440</v>
      </c>
      <c r="G45" s="27"/>
      <c r="H45" s="27"/>
      <c r="I45" s="27"/>
      <c r="J45" s="28">
        <f t="shared" si="0"/>
        <v>10440</v>
      </c>
    </row>
    <row r="46" spans="1:10" ht="19.5" customHeight="1">
      <c r="A46" s="23" t="s">
        <v>62</v>
      </c>
      <c r="B46" s="24" t="s">
        <v>63</v>
      </c>
      <c r="C46" s="24" t="s">
        <v>16</v>
      </c>
      <c r="D46" s="45" t="s">
        <v>65</v>
      </c>
      <c r="E46" s="153">
        <v>15000</v>
      </c>
      <c r="F46" s="153">
        <v>10000</v>
      </c>
      <c r="G46" s="46"/>
      <c r="H46" s="46"/>
      <c r="I46" s="46"/>
      <c r="J46" s="47">
        <f t="shared" si="0"/>
        <v>10000</v>
      </c>
    </row>
    <row r="47" spans="1:10" ht="19.5" customHeight="1">
      <c r="A47" s="23" t="s">
        <v>62</v>
      </c>
      <c r="B47" s="24" t="s">
        <v>63</v>
      </c>
      <c r="C47" s="24" t="s">
        <v>16</v>
      </c>
      <c r="D47" s="45" t="s">
        <v>67</v>
      </c>
      <c r="E47" s="153">
        <v>10000</v>
      </c>
      <c r="F47" s="153">
        <v>10000</v>
      </c>
      <c r="G47" s="46"/>
      <c r="H47" s="46"/>
      <c r="I47" s="46"/>
      <c r="J47" s="47">
        <f t="shared" si="0"/>
        <v>10000</v>
      </c>
    </row>
    <row r="48" spans="1:10" ht="29.25" customHeight="1">
      <c r="A48" s="23" t="s">
        <v>62</v>
      </c>
      <c r="B48" s="24" t="s">
        <v>63</v>
      </c>
      <c r="C48" s="24" t="s">
        <v>28</v>
      </c>
      <c r="D48" s="45" t="s">
        <v>66</v>
      </c>
      <c r="E48" s="153">
        <v>80000</v>
      </c>
      <c r="F48" s="153">
        <v>80000</v>
      </c>
      <c r="G48" s="46"/>
      <c r="H48" s="46"/>
      <c r="I48" s="46"/>
      <c r="J48" s="47">
        <f>SUM(F48:I48)</f>
        <v>80000</v>
      </c>
    </row>
    <row r="49" spans="1:10" ht="19.5" customHeight="1" thickBot="1">
      <c r="A49" s="154" t="s">
        <v>62</v>
      </c>
      <c r="B49" s="155" t="s">
        <v>63</v>
      </c>
      <c r="C49" s="155" t="s">
        <v>28</v>
      </c>
      <c r="D49" s="156" t="s">
        <v>68</v>
      </c>
      <c r="E49" s="157">
        <v>5500</v>
      </c>
      <c r="F49" s="157">
        <v>5500</v>
      </c>
      <c r="G49" s="33"/>
      <c r="H49" s="33"/>
      <c r="I49" s="33"/>
      <c r="J49" s="34">
        <f t="shared" si="0"/>
        <v>5500</v>
      </c>
    </row>
    <row r="50" spans="1:10" ht="19.5" customHeight="1" thickBot="1" thickTop="1">
      <c r="A50" s="280" t="s">
        <v>0</v>
      </c>
      <c r="B50" s="281"/>
      <c r="C50" s="281"/>
      <c r="D50" s="281"/>
      <c r="E50" s="48" t="s">
        <v>69</v>
      </c>
      <c r="F50" s="49">
        <f>SUM(F6:F49)</f>
        <v>7935949</v>
      </c>
      <c r="G50" s="50">
        <f>SUM(G6:G49)</f>
        <v>8816</v>
      </c>
      <c r="H50" s="50">
        <f>SUM(H6:H49)</f>
        <v>2476000</v>
      </c>
      <c r="I50" s="50">
        <f>SUM(I6:I49)</f>
        <v>756000</v>
      </c>
      <c r="J50" s="51">
        <f t="shared" si="0"/>
        <v>11176765</v>
      </c>
    </row>
    <row r="51" spans="1:10" ht="19.5" customHeight="1" thickTop="1">
      <c r="A51" s="52"/>
      <c r="B51" s="52"/>
      <c r="C51" s="52"/>
      <c r="D51" s="53"/>
      <c r="E51" s="54"/>
      <c r="F51" s="54"/>
      <c r="G51" s="54"/>
      <c r="H51" s="54"/>
      <c r="I51" s="55"/>
      <c r="J51" s="54"/>
    </row>
    <row r="52" spans="1:12" ht="19.5" customHeight="1">
      <c r="A52" s="52"/>
      <c r="B52" s="52"/>
      <c r="C52" s="52"/>
      <c r="D52" s="53"/>
      <c r="E52" s="54"/>
      <c r="F52" s="54"/>
      <c r="G52" s="54"/>
      <c r="H52" s="54"/>
      <c r="I52" s="55"/>
      <c r="J52" s="54"/>
      <c r="L52" s="4"/>
    </row>
    <row r="53" spans="1:10" ht="19.5" customHeight="1">
      <c r="A53" s="52"/>
      <c r="B53" s="52"/>
      <c r="C53" s="52"/>
      <c r="D53" s="53"/>
      <c r="E53" s="54"/>
      <c r="F53" s="54"/>
      <c r="G53" s="54"/>
      <c r="H53" s="54"/>
      <c r="I53" s="54"/>
      <c r="J53" s="54"/>
    </row>
    <row r="54" spans="1:10" ht="19.5" customHeight="1">
      <c r="A54" s="52"/>
      <c r="B54" s="52"/>
      <c r="C54" s="52"/>
      <c r="D54" s="53"/>
      <c r="E54" s="54"/>
      <c r="F54" s="54"/>
      <c r="G54" s="54"/>
      <c r="H54" s="54"/>
      <c r="I54" s="54"/>
      <c r="J54" s="54"/>
    </row>
    <row r="55" spans="1:10" ht="19.5" customHeight="1">
      <c r="A55" s="52"/>
      <c r="B55" s="52"/>
      <c r="C55" s="52"/>
      <c r="D55" s="53"/>
      <c r="E55" s="54"/>
      <c r="F55" s="54"/>
      <c r="G55" s="54"/>
      <c r="H55" s="54"/>
      <c r="I55" s="54"/>
      <c r="J55" s="54"/>
    </row>
    <row r="56" spans="1:10" ht="19.5" customHeight="1">
      <c r="A56" s="56"/>
      <c r="B56" s="56"/>
      <c r="C56" s="56"/>
      <c r="D56" s="53"/>
      <c r="E56" s="57"/>
      <c r="F56" s="57"/>
      <c r="G56" s="57"/>
      <c r="H56" s="57"/>
      <c r="I56" s="57"/>
      <c r="J56" s="57"/>
    </row>
    <row r="57" spans="1:10" ht="19.5" customHeight="1">
      <c r="A57" s="56"/>
      <c r="B57" s="56"/>
      <c r="C57" s="56"/>
      <c r="D57" s="53"/>
      <c r="E57" s="57"/>
      <c r="F57" s="57"/>
      <c r="G57" s="57"/>
      <c r="H57" s="57"/>
      <c r="I57" s="57"/>
      <c r="J57" s="57"/>
    </row>
    <row r="58" spans="1:10" ht="19.5" customHeight="1">
      <c r="A58" s="56"/>
      <c r="B58" s="56"/>
      <c r="C58" s="56"/>
      <c r="D58" s="53"/>
      <c r="E58" s="57"/>
      <c r="F58" s="57"/>
      <c r="G58" s="57"/>
      <c r="H58" s="57"/>
      <c r="I58" s="57"/>
      <c r="J58" s="57"/>
    </row>
    <row r="59" spans="1:10" ht="19.5" customHeight="1">
      <c r="A59" s="56"/>
      <c r="B59" s="56"/>
      <c r="C59" s="56"/>
      <c r="D59" s="53"/>
      <c r="E59" s="56"/>
      <c r="F59" s="56"/>
      <c r="G59" s="56"/>
      <c r="H59" s="56"/>
      <c r="I59" s="56"/>
      <c r="J59" s="56"/>
    </row>
    <row r="60" ht="19.5" customHeight="1">
      <c r="D60" s="58"/>
    </row>
    <row r="61" ht="19.5" customHeight="1">
      <c r="D61" s="58"/>
    </row>
    <row r="62" ht="19.5" customHeight="1">
      <c r="D62" s="58"/>
    </row>
    <row r="63" ht="19.5" customHeight="1">
      <c r="D63" s="58"/>
    </row>
    <row r="64" ht="19.5" customHeight="1">
      <c r="D64" s="58"/>
    </row>
  </sheetData>
  <mergeCells count="8">
    <mergeCell ref="E34:E36"/>
    <mergeCell ref="D1:F1"/>
    <mergeCell ref="F2:J2"/>
    <mergeCell ref="A3:J3"/>
    <mergeCell ref="A50:D50"/>
    <mergeCell ref="A34:A36"/>
    <mergeCell ref="B34:B36"/>
    <mergeCell ref="D34:D36"/>
  </mergeCells>
  <printOptions/>
  <pageMargins left="0.3937007874015748" right="0.3937007874015748" top="0.3937007874015748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9"/>
  <sheetViews>
    <sheetView workbookViewId="0" topLeftCell="A1">
      <selection activeCell="A3" sqref="A3:C3"/>
    </sheetView>
  </sheetViews>
  <sheetFormatPr defaultColWidth="9.140625" defaultRowHeight="12.75"/>
  <cols>
    <col min="1" max="1" width="10.00390625" style="63" customWidth="1"/>
    <col min="2" max="2" width="64.00390625" style="63" customWidth="1"/>
    <col min="3" max="3" width="16.57421875" style="63" customWidth="1"/>
    <col min="4" max="16384" width="9.140625" style="63" customWidth="1"/>
  </cols>
  <sheetData>
    <row r="1" spans="2:3" ht="12.75">
      <c r="B1" s="331" t="s">
        <v>563</v>
      </c>
      <c r="C1" s="332"/>
    </row>
    <row r="2" spans="2:3" ht="12.75">
      <c r="B2" s="225"/>
      <c r="C2" s="226"/>
    </row>
    <row r="3" spans="1:3" ht="26.25" customHeight="1">
      <c r="A3" s="328" t="s">
        <v>273</v>
      </c>
      <c r="B3" s="329"/>
      <c r="C3" s="330"/>
    </row>
    <row r="4" ht="9" customHeight="1"/>
    <row r="5" spans="1:3" ht="15.75">
      <c r="A5" s="339" t="s">
        <v>222</v>
      </c>
      <c r="B5" s="339"/>
      <c r="C5" s="339"/>
    </row>
    <row r="6" spans="1:3" ht="33" customHeight="1">
      <c r="A6" s="340" t="s">
        <v>223</v>
      </c>
      <c r="B6" s="340"/>
      <c r="C6" s="340"/>
    </row>
    <row r="7" ht="6.75" customHeight="1" thickBot="1"/>
    <row r="8" spans="1:3" ht="16.5" customHeight="1" thickBot="1" thickTop="1">
      <c r="A8" s="341" t="s">
        <v>224</v>
      </c>
      <c r="B8" s="342"/>
      <c r="C8" s="343"/>
    </row>
    <row r="9" spans="1:3" ht="16.5" customHeight="1" thickTop="1">
      <c r="A9" s="210"/>
      <c r="B9" s="211" t="s">
        <v>225</v>
      </c>
      <c r="C9" s="212">
        <v>-65142</v>
      </c>
    </row>
    <row r="10" spans="1:3" ht="18" customHeight="1">
      <c r="A10" s="213" t="s">
        <v>226</v>
      </c>
      <c r="B10" s="214" t="s">
        <v>227</v>
      </c>
      <c r="C10" s="215">
        <v>185185</v>
      </c>
    </row>
    <row r="11" spans="1:3" ht="16.5" customHeight="1">
      <c r="A11" s="216" t="s">
        <v>228</v>
      </c>
      <c r="B11" s="217" t="s">
        <v>229</v>
      </c>
      <c r="C11" s="218">
        <v>1548800</v>
      </c>
    </row>
    <row r="12" spans="1:3" ht="16.5" customHeight="1">
      <c r="A12" s="219"/>
      <c r="B12" s="217" t="s">
        <v>230</v>
      </c>
      <c r="C12" s="218">
        <v>73457</v>
      </c>
    </row>
    <row r="13" spans="1:3" ht="16.5" customHeight="1" thickBot="1">
      <c r="A13" s="333" t="s">
        <v>0</v>
      </c>
      <c r="B13" s="334"/>
      <c r="C13" s="220">
        <f>SUM(C9:C12)</f>
        <v>1742300</v>
      </c>
    </row>
    <row r="14" spans="1:3" ht="9.75" customHeight="1" thickBot="1" thickTop="1">
      <c r="A14" s="221"/>
      <c r="B14" s="222"/>
      <c r="C14" s="223"/>
    </row>
    <row r="15" spans="1:3" ht="16.5" customHeight="1" thickBot="1" thickTop="1">
      <c r="A15" s="335" t="s">
        <v>231</v>
      </c>
      <c r="B15" s="336"/>
      <c r="C15" s="337"/>
    </row>
    <row r="16" spans="1:3" ht="16.5" customHeight="1" thickTop="1">
      <c r="A16" s="224" t="s">
        <v>232</v>
      </c>
      <c r="B16" s="211" t="s">
        <v>76</v>
      </c>
      <c r="C16" s="212">
        <v>3800</v>
      </c>
    </row>
    <row r="17" spans="1:3" ht="16.5" customHeight="1">
      <c r="A17" s="216" t="s">
        <v>233</v>
      </c>
      <c r="B17" s="217" t="s">
        <v>79</v>
      </c>
      <c r="C17" s="218">
        <v>651000</v>
      </c>
    </row>
    <row r="18" spans="1:3" ht="16.5" customHeight="1">
      <c r="A18" s="216" t="s">
        <v>234</v>
      </c>
      <c r="B18" s="217" t="s">
        <v>235</v>
      </c>
      <c r="C18" s="218">
        <v>52300</v>
      </c>
    </row>
    <row r="19" spans="1:3" ht="16.5" customHeight="1">
      <c r="A19" s="216" t="s">
        <v>236</v>
      </c>
      <c r="B19" s="217" t="s">
        <v>80</v>
      </c>
      <c r="C19" s="218">
        <v>107200</v>
      </c>
    </row>
    <row r="20" spans="1:3" ht="16.5" customHeight="1">
      <c r="A20" s="216" t="s">
        <v>237</v>
      </c>
      <c r="B20" s="217" t="s">
        <v>81</v>
      </c>
      <c r="C20" s="218">
        <v>17400</v>
      </c>
    </row>
    <row r="21" spans="1:3" ht="16.5" customHeight="1">
      <c r="A21" s="216" t="s">
        <v>238</v>
      </c>
      <c r="B21" s="217" t="s">
        <v>82</v>
      </c>
      <c r="C21" s="218">
        <v>31600</v>
      </c>
    </row>
    <row r="22" spans="1:3" ht="16.5" customHeight="1">
      <c r="A22" s="216" t="s">
        <v>239</v>
      </c>
      <c r="B22" s="217" t="s">
        <v>240</v>
      </c>
      <c r="C22" s="218">
        <v>275700</v>
      </c>
    </row>
    <row r="23" spans="1:3" ht="16.5" customHeight="1">
      <c r="A23" s="216" t="s">
        <v>241</v>
      </c>
      <c r="B23" s="217" t="s">
        <v>242</v>
      </c>
      <c r="C23" s="218">
        <v>162400</v>
      </c>
    </row>
    <row r="24" spans="1:3" ht="16.5" customHeight="1">
      <c r="A24" s="216" t="s">
        <v>243</v>
      </c>
      <c r="B24" s="217" t="s">
        <v>244</v>
      </c>
      <c r="C24" s="218">
        <v>17000</v>
      </c>
    </row>
    <row r="25" spans="1:3" ht="16.5" customHeight="1">
      <c r="A25" s="216" t="s">
        <v>245</v>
      </c>
      <c r="B25" s="217" t="s">
        <v>246</v>
      </c>
      <c r="C25" s="218">
        <v>800</v>
      </c>
    </row>
    <row r="26" spans="1:3" ht="16.5" customHeight="1">
      <c r="A26" s="216" t="s">
        <v>247</v>
      </c>
      <c r="B26" s="217" t="s">
        <v>75</v>
      </c>
      <c r="C26" s="218">
        <v>311800</v>
      </c>
    </row>
    <row r="27" spans="1:3" ht="16.5" customHeight="1">
      <c r="A27" s="216" t="s">
        <v>248</v>
      </c>
      <c r="B27" s="217" t="s">
        <v>249</v>
      </c>
      <c r="C27" s="218">
        <v>700</v>
      </c>
    </row>
    <row r="28" spans="1:3" ht="17.25" customHeight="1">
      <c r="A28" s="216" t="s">
        <v>250</v>
      </c>
      <c r="B28" s="217" t="s">
        <v>251</v>
      </c>
      <c r="C28" s="218">
        <v>3700</v>
      </c>
    </row>
    <row r="29" spans="1:3" ht="18.75" customHeight="1">
      <c r="A29" s="216" t="s">
        <v>252</v>
      </c>
      <c r="B29" s="217" t="s">
        <v>253</v>
      </c>
      <c r="C29" s="218">
        <v>1100</v>
      </c>
    </row>
    <row r="30" spans="1:3" ht="18.75" customHeight="1">
      <c r="A30" s="216" t="s">
        <v>254</v>
      </c>
      <c r="B30" s="217" t="s">
        <v>255</v>
      </c>
      <c r="C30" s="218">
        <v>17000</v>
      </c>
    </row>
    <row r="31" spans="1:3" ht="16.5" customHeight="1">
      <c r="A31" s="216" t="s">
        <v>256</v>
      </c>
      <c r="B31" s="217" t="s">
        <v>257</v>
      </c>
      <c r="C31" s="218">
        <v>12500</v>
      </c>
    </row>
    <row r="32" spans="1:3" ht="16.5" customHeight="1">
      <c r="A32" s="216" t="s">
        <v>258</v>
      </c>
      <c r="B32" s="217" t="s">
        <v>259</v>
      </c>
      <c r="C32" s="218">
        <v>2100</v>
      </c>
    </row>
    <row r="33" spans="1:3" ht="16.5" customHeight="1">
      <c r="A33" s="216" t="s">
        <v>260</v>
      </c>
      <c r="B33" s="217" t="s">
        <v>261</v>
      </c>
      <c r="C33" s="218">
        <v>18800</v>
      </c>
    </row>
    <row r="34" spans="1:3" ht="16.5" customHeight="1">
      <c r="A34" s="216" t="s">
        <v>262</v>
      </c>
      <c r="B34" s="217" t="s">
        <v>263</v>
      </c>
      <c r="C34" s="218">
        <v>9600</v>
      </c>
    </row>
    <row r="35" spans="1:3" ht="16.5" customHeight="1">
      <c r="A35" s="216" t="s">
        <v>264</v>
      </c>
      <c r="B35" s="217" t="s">
        <v>265</v>
      </c>
      <c r="C35" s="218">
        <v>29800</v>
      </c>
    </row>
    <row r="36" spans="1:3" ht="16.5" customHeight="1">
      <c r="A36" s="216" t="s">
        <v>266</v>
      </c>
      <c r="B36" s="217" t="s">
        <v>267</v>
      </c>
      <c r="C36" s="218">
        <v>2000</v>
      </c>
    </row>
    <row r="37" spans="1:3" ht="18.75" customHeight="1">
      <c r="A37" s="216" t="s">
        <v>268</v>
      </c>
      <c r="B37" s="217" t="s">
        <v>269</v>
      </c>
      <c r="C37" s="218">
        <v>2000</v>
      </c>
    </row>
    <row r="38" spans="1:3" ht="18.75" customHeight="1">
      <c r="A38" s="216" t="s">
        <v>274</v>
      </c>
      <c r="B38" s="217" t="s">
        <v>275</v>
      </c>
      <c r="C38" s="218">
        <v>6000</v>
      </c>
    </row>
    <row r="39" spans="1:3" ht="16.5" customHeight="1">
      <c r="A39" s="219"/>
      <c r="B39" s="217" t="s">
        <v>270</v>
      </c>
      <c r="C39" s="218">
        <v>40000</v>
      </c>
    </row>
    <row r="40" spans="1:3" ht="16.5" customHeight="1">
      <c r="A40" s="219"/>
      <c r="B40" s="217" t="s">
        <v>271</v>
      </c>
      <c r="C40" s="218">
        <v>-34000</v>
      </c>
    </row>
    <row r="41" spans="1:3" ht="16.5" customHeight="1" thickBot="1">
      <c r="A41" s="333" t="s">
        <v>0</v>
      </c>
      <c r="B41" s="334"/>
      <c r="C41" s="220">
        <f>SUM(C16:C40)</f>
        <v>1742300</v>
      </c>
    </row>
    <row r="42" spans="1:3" ht="8.25" customHeight="1" thickTop="1">
      <c r="A42" s="221"/>
      <c r="B42" s="222"/>
      <c r="C42" s="223"/>
    </row>
    <row r="43" spans="1:3" ht="16.5" customHeight="1">
      <c r="A43" s="338" t="s">
        <v>272</v>
      </c>
      <c r="B43" s="327"/>
      <c r="C43" s="223"/>
    </row>
    <row r="44" spans="1:3" ht="16.5" customHeight="1">
      <c r="A44" s="327"/>
      <c r="B44" s="327"/>
      <c r="C44" s="223"/>
    </row>
    <row r="45" spans="1:3" ht="16.5" customHeight="1">
      <c r="A45" s="221"/>
      <c r="B45" s="222"/>
      <c r="C45" s="223"/>
    </row>
    <row r="46" spans="1:3" ht="16.5" customHeight="1">
      <c r="A46" s="221"/>
      <c r="B46" s="222"/>
      <c r="C46" s="223"/>
    </row>
    <row r="47" spans="1:3" ht="16.5" customHeight="1">
      <c r="A47" s="221"/>
      <c r="B47" s="222"/>
      <c r="C47" s="223"/>
    </row>
    <row r="48" spans="1:3" ht="16.5" customHeight="1">
      <c r="A48" s="221"/>
      <c r="B48" s="222"/>
      <c r="C48" s="223"/>
    </row>
    <row r="49" spans="1:3" ht="16.5" customHeight="1">
      <c r="A49" s="221"/>
      <c r="B49" s="222"/>
      <c r="C49" s="223"/>
    </row>
    <row r="50" spans="1:2" ht="16.5" customHeight="1">
      <c r="A50" s="221"/>
      <c r="B50" s="222"/>
    </row>
    <row r="51" spans="1:2" ht="16.5" customHeight="1">
      <c r="A51" s="221"/>
      <c r="B51" s="222"/>
    </row>
    <row r="52" spans="1:2" ht="16.5" customHeight="1">
      <c r="A52" s="221"/>
      <c r="B52" s="222"/>
    </row>
    <row r="53" spans="1:2" ht="16.5" customHeight="1">
      <c r="A53" s="221"/>
      <c r="B53" s="222"/>
    </row>
    <row r="54" spans="1:2" ht="16.5" customHeight="1">
      <c r="A54" s="221"/>
      <c r="B54" s="222"/>
    </row>
    <row r="55" ht="22.5" customHeight="1">
      <c r="A55" s="221"/>
    </row>
    <row r="56" ht="12.75">
      <c r="A56" s="221"/>
    </row>
    <row r="57" ht="12.75">
      <c r="A57" s="221"/>
    </row>
    <row r="58" ht="12.75">
      <c r="A58" s="221"/>
    </row>
    <row r="59" ht="12.75">
      <c r="A59" s="221"/>
    </row>
    <row r="60" ht="12.75">
      <c r="A60" s="221"/>
    </row>
    <row r="61" ht="12.75">
      <c r="A61" s="221"/>
    </row>
    <row r="62" ht="12.75">
      <c r="A62" s="221"/>
    </row>
    <row r="63" ht="12.75">
      <c r="A63" s="221"/>
    </row>
    <row r="64" ht="12.75">
      <c r="A64" s="221"/>
    </row>
    <row r="65" ht="12.75">
      <c r="A65" s="221"/>
    </row>
    <row r="66" ht="12.75">
      <c r="A66" s="221"/>
    </row>
    <row r="67" ht="12.75">
      <c r="A67" s="221"/>
    </row>
    <row r="68" ht="12.75">
      <c r="A68" s="221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  <row r="74" ht="12.75">
      <c r="A74" s="221"/>
    </row>
    <row r="75" ht="12.75">
      <c r="A75" s="221"/>
    </row>
    <row r="76" ht="12.75">
      <c r="A76" s="221"/>
    </row>
    <row r="77" ht="12.75">
      <c r="A77" s="221"/>
    </row>
    <row r="78" ht="12.75">
      <c r="A78" s="221"/>
    </row>
    <row r="79" ht="12.75">
      <c r="A79" s="221"/>
    </row>
    <row r="80" ht="12.75">
      <c r="A80" s="221"/>
    </row>
    <row r="81" ht="12.75">
      <c r="A81" s="22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  <row r="87" ht="12.75">
      <c r="A87" s="221"/>
    </row>
    <row r="88" ht="12.75">
      <c r="A88" s="221"/>
    </row>
    <row r="89" ht="12.75">
      <c r="A89" s="221"/>
    </row>
    <row r="90" ht="12.75">
      <c r="A90" s="221"/>
    </row>
    <row r="91" ht="12.75">
      <c r="A91" s="221"/>
    </row>
    <row r="92" ht="12.75">
      <c r="A92" s="221"/>
    </row>
    <row r="93" ht="12.75">
      <c r="A93" s="221"/>
    </row>
    <row r="94" ht="12.75">
      <c r="A94" s="221"/>
    </row>
    <row r="95" ht="12.75">
      <c r="A95" s="221"/>
    </row>
    <row r="96" ht="12.75">
      <c r="A96" s="221"/>
    </row>
    <row r="97" ht="12.75">
      <c r="A97" s="221"/>
    </row>
    <row r="98" ht="12.75">
      <c r="A98" s="221"/>
    </row>
    <row r="99" ht="12.75">
      <c r="A99" s="221"/>
    </row>
    <row r="100" ht="12.75">
      <c r="A100" s="221"/>
    </row>
    <row r="101" ht="12.75">
      <c r="A101" s="221"/>
    </row>
    <row r="102" ht="12.75">
      <c r="A102" s="221"/>
    </row>
    <row r="103" ht="12.75">
      <c r="A103" s="221"/>
    </row>
    <row r="104" ht="12.75">
      <c r="A104" s="221"/>
    </row>
    <row r="105" ht="12.75">
      <c r="A105" s="221"/>
    </row>
    <row r="106" ht="12.75">
      <c r="A106" s="221"/>
    </row>
    <row r="107" ht="12.75">
      <c r="A107" s="221"/>
    </row>
    <row r="108" ht="12.75">
      <c r="A108" s="221"/>
    </row>
    <row r="109" ht="12.75">
      <c r="A109" s="221"/>
    </row>
    <row r="110" ht="12.75">
      <c r="A110" s="221"/>
    </row>
    <row r="111" ht="12.75">
      <c r="A111" s="221"/>
    </row>
    <row r="112" ht="12.75">
      <c r="A112" s="221"/>
    </row>
    <row r="113" ht="12.75">
      <c r="A113" s="221"/>
    </row>
    <row r="114" ht="12.75">
      <c r="A114" s="221"/>
    </row>
    <row r="115" ht="12.75">
      <c r="A115" s="221"/>
    </row>
    <row r="116" ht="12.75">
      <c r="A116" s="221"/>
    </row>
    <row r="117" ht="12.75">
      <c r="A117" s="221"/>
    </row>
    <row r="118" ht="12.75">
      <c r="A118" s="221"/>
    </row>
    <row r="119" ht="12.75">
      <c r="A119" s="221"/>
    </row>
    <row r="120" ht="12.75">
      <c r="A120" s="221"/>
    </row>
    <row r="121" ht="12.75">
      <c r="A121" s="221"/>
    </row>
    <row r="122" ht="12.75">
      <c r="A122" s="221"/>
    </row>
    <row r="123" ht="12.75">
      <c r="A123" s="221"/>
    </row>
    <row r="124" ht="12.75">
      <c r="A124" s="221"/>
    </row>
    <row r="125" ht="12.75">
      <c r="A125" s="221"/>
    </row>
    <row r="126" ht="12.75">
      <c r="A126" s="221"/>
    </row>
    <row r="127" ht="12.75">
      <c r="A127" s="221"/>
    </row>
    <row r="128" ht="12.75">
      <c r="A128" s="221"/>
    </row>
    <row r="129" ht="12.75">
      <c r="A129" s="221"/>
    </row>
    <row r="130" ht="12.75">
      <c r="A130" s="221"/>
    </row>
    <row r="131" ht="12.75">
      <c r="A131" s="221"/>
    </row>
    <row r="132" ht="12.75">
      <c r="A132" s="221"/>
    </row>
    <row r="133" ht="12.75">
      <c r="A133" s="221"/>
    </row>
    <row r="134" ht="12.75">
      <c r="A134" s="221"/>
    </row>
    <row r="135" ht="12.75">
      <c r="A135" s="221"/>
    </row>
    <row r="136" ht="12.75">
      <c r="A136" s="221"/>
    </row>
    <row r="137" ht="12.75">
      <c r="A137" s="221"/>
    </row>
    <row r="138" ht="12.75">
      <c r="A138" s="221"/>
    </row>
    <row r="139" ht="12.75">
      <c r="A139" s="221"/>
    </row>
    <row r="140" ht="12.75">
      <c r="A140" s="221"/>
    </row>
    <row r="141" ht="12.75">
      <c r="A141" s="221"/>
    </row>
    <row r="142" ht="12.75">
      <c r="A142" s="221"/>
    </row>
    <row r="143" ht="12.75">
      <c r="A143" s="221"/>
    </row>
    <row r="144" ht="12.75">
      <c r="A144" s="221"/>
    </row>
    <row r="145" ht="12.75">
      <c r="A145" s="221"/>
    </row>
    <row r="146" ht="12.75">
      <c r="A146" s="221"/>
    </row>
    <row r="147" ht="12.75">
      <c r="A147" s="221"/>
    </row>
    <row r="148" ht="12.75">
      <c r="A148" s="221"/>
    </row>
    <row r="149" ht="12.75">
      <c r="A149" s="221"/>
    </row>
    <row r="150" ht="12.75">
      <c r="A150" s="221"/>
    </row>
    <row r="151" ht="12.75">
      <c r="A151" s="221"/>
    </row>
    <row r="152" ht="12.75">
      <c r="A152" s="221"/>
    </row>
    <row r="153" ht="12.75">
      <c r="A153" s="221"/>
    </row>
    <row r="154" ht="12.75">
      <c r="A154" s="221"/>
    </row>
    <row r="155" ht="12.75">
      <c r="A155" s="221"/>
    </row>
    <row r="156" ht="12.75">
      <c r="A156" s="221"/>
    </row>
    <row r="157" ht="12.75">
      <c r="A157" s="221"/>
    </row>
    <row r="158" ht="12.75">
      <c r="A158" s="221"/>
    </row>
    <row r="159" ht="12.75">
      <c r="A159" s="221"/>
    </row>
    <row r="160" ht="12.75">
      <c r="A160" s="221"/>
    </row>
    <row r="161" ht="12.75">
      <c r="A161" s="221"/>
    </row>
    <row r="162" ht="12.75">
      <c r="A162" s="221"/>
    </row>
    <row r="163" ht="12.75">
      <c r="A163" s="221"/>
    </row>
    <row r="164" ht="12.75">
      <c r="A164" s="221"/>
    </row>
    <row r="165" ht="12.75">
      <c r="A165" s="221"/>
    </row>
    <row r="166" ht="12.75">
      <c r="A166" s="221"/>
    </row>
    <row r="167" ht="12.75">
      <c r="A167" s="221"/>
    </row>
    <row r="168" ht="12.75">
      <c r="A168" s="221"/>
    </row>
    <row r="169" ht="12.75">
      <c r="A169" s="221"/>
    </row>
    <row r="170" ht="12.75">
      <c r="A170" s="221"/>
    </row>
    <row r="171" ht="12.75">
      <c r="A171" s="221"/>
    </row>
    <row r="172" ht="12.75">
      <c r="A172" s="221"/>
    </row>
    <row r="173" ht="12.75">
      <c r="A173" s="221"/>
    </row>
    <row r="174" ht="12.75">
      <c r="A174" s="221"/>
    </row>
    <row r="175" ht="12.75">
      <c r="A175" s="221"/>
    </row>
    <row r="176" ht="12.75">
      <c r="A176" s="221"/>
    </row>
    <row r="177" ht="12.75">
      <c r="A177" s="221"/>
    </row>
    <row r="178" ht="12.75">
      <c r="A178" s="221"/>
    </row>
    <row r="179" ht="12.75">
      <c r="A179" s="221"/>
    </row>
    <row r="180" ht="12.75">
      <c r="A180" s="221"/>
    </row>
    <row r="181" ht="12.75">
      <c r="A181" s="221"/>
    </row>
    <row r="182" ht="12.75">
      <c r="A182" s="221"/>
    </row>
    <row r="183" ht="12.75">
      <c r="A183" s="221"/>
    </row>
    <row r="184" ht="12.75">
      <c r="A184" s="221"/>
    </row>
    <row r="185" ht="12.75">
      <c r="A185" s="221"/>
    </row>
    <row r="186" ht="12.75">
      <c r="A186" s="221"/>
    </row>
    <row r="187" ht="12.75">
      <c r="A187" s="221"/>
    </row>
    <row r="188" ht="12.75">
      <c r="A188" s="221"/>
    </row>
    <row r="189" ht="12.75">
      <c r="A189" s="221"/>
    </row>
    <row r="190" ht="12.75">
      <c r="A190" s="221"/>
    </row>
    <row r="191" ht="12.75">
      <c r="A191" s="221"/>
    </row>
    <row r="192" ht="12.75">
      <c r="A192" s="221"/>
    </row>
    <row r="193" ht="12.75">
      <c r="A193" s="221"/>
    </row>
    <row r="194" ht="12.75">
      <c r="A194" s="221"/>
    </row>
    <row r="195" ht="12.75">
      <c r="A195" s="221"/>
    </row>
    <row r="196" ht="12.75">
      <c r="A196" s="221"/>
    </row>
    <row r="197" ht="12.75">
      <c r="A197" s="221"/>
    </row>
    <row r="198" ht="12.75">
      <c r="A198" s="221"/>
    </row>
    <row r="199" ht="12.75">
      <c r="A199" s="221"/>
    </row>
  </sheetData>
  <mergeCells count="10">
    <mergeCell ref="A44:B44"/>
    <mergeCell ref="A3:C3"/>
    <mergeCell ref="B1:C1"/>
    <mergeCell ref="A13:B13"/>
    <mergeCell ref="A15:C15"/>
    <mergeCell ref="A41:B41"/>
    <mergeCell ref="A43:B43"/>
    <mergeCell ref="A5:C5"/>
    <mergeCell ref="A6:C6"/>
    <mergeCell ref="A8:C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C2" sqref="C2"/>
    </sheetView>
  </sheetViews>
  <sheetFormatPr defaultColWidth="9.140625" defaultRowHeight="19.5" customHeight="1"/>
  <cols>
    <col min="1" max="1" width="17.421875" style="63" customWidth="1"/>
    <col min="2" max="2" width="13.421875" style="63" customWidth="1"/>
    <col min="3" max="3" width="42.7109375" style="63" customWidth="1"/>
    <col min="4" max="4" width="5.421875" style="63" customWidth="1"/>
    <col min="5" max="5" width="9.421875" style="63" customWidth="1"/>
    <col min="6" max="6" width="13.00390625" style="63" customWidth="1"/>
    <col min="7" max="7" width="13.57421875" style="63" customWidth="1"/>
    <col min="8" max="8" width="13.00390625" style="63" customWidth="1"/>
    <col min="9" max="9" width="14.28125" style="63" customWidth="1"/>
    <col min="10" max="10" width="15.57421875" style="63" customWidth="1"/>
    <col min="11" max="11" width="11.28125" style="63" bestFit="1" customWidth="1"/>
    <col min="12" max="16384" width="9.140625" style="63" customWidth="1"/>
  </cols>
  <sheetData>
    <row r="1" ht="19.5" customHeight="1">
      <c r="C1" s="59" t="s">
        <v>564</v>
      </c>
    </row>
    <row r="2" spans="4:9" ht="33" customHeight="1">
      <c r="D2" s="344" t="s">
        <v>178</v>
      </c>
      <c r="E2" s="345"/>
      <c r="F2" s="345"/>
      <c r="G2" s="345"/>
      <c r="H2" s="345"/>
      <c r="I2" s="346"/>
    </row>
    <row r="3" spans="1:9" ht="23.25" customHeight="1">
      <c r="A3" s="347" t="s">
        <v>85</v>
      </c>
      <c r="B3" s="348"/>
      <c r="C3" s="348"/>
      <c r="D3" s="348"/>
      <c r="E3" s="348"/>
      <c r="F3" s="348"/>
      <c r="G3" s="348"/>
      <c r="H3" s="348"/>
      <c r="I3" s="349"/>
    </row>
    <row r="4" ht="16.5" customHeight="1" thickBot="1"/>
    <row r="5" spans="1:10" ht="66" customHeight="1" thickBot="1" thickTop="1">
      <c r="A5" s="64" t="s">
        <v>86</v>
      </c>
      <c r="B5" s="65" t="s">
        <v>87</v>
      </c>
      <c r="C5" s="66" t="s">
        <v>88</v>
      </c>
      <c r="D5" s="66" t="s">
        <v>4</v>
      </c>
      <c r="E5" s="66" t="s">
        <v>5</v>
      </c>
      <c r="F5" s="67" t="s">
        <v>89</v>
      </c>
      <c r="G5" s="67" t="s">
        <v>90</v>
      </c>
      <c r="H5" s="67" t="s">
        <v>91</v>
      </c>
      <c r="I5" s="68" t="s">
        <v>92</v>
      </c>
      <c r="J5" s="69"/>
    </row>
    <row r="6" spans="1:12" ht="24" customHeight="1" thickTop="1">
      <c r="A6" s="350" t="s">
        <v>93</v>
      </c>
      <c r="B6" s="353">
        <v>19580.35</v>
      </c>
      <c r="C6" s="70" t="s">
        <v>94</v>
      </c>
      <c r="D6" s="71" t="s">
        <v>49</v>
      </c>
      <c r="E6" s="71" t="s">
        <v>50</v>
      </c>
      <c r="F6" s="71"/>
      <c r="G6" s="71" t="s">
        <v>28</v>
      </c>
      <c r="H6" s="72">
        <v>10000</v>
      </c>
      <c r="I6" s="356">
        <f>SUM(H6:H11)</f>
        <v>19580.35</v>
      </c>
      <c r="J6" s="73"/>
      <c r="L6" s="74"/>
    </row>
    <row r="7" spans="1:10" ht="21.75" customHeight="1">
      <c r="A7" s="351"/>
      <c r="B7" s="354"/>
      <c r="C7" s="75" t="s">
        <v>95</v>
      </c>
      <c r="D7" s="76" t="s">
        <v>23</v>
      </c>
      <c r="E7" s="76" t="s">
        <v>24</v>
      </c>
      <c r="F7" s="76" t="s">
        <v>77</v>
      </c>
      <c r="G7" s="77"/>
      <c r="H7" s="78">
        <v>2000</v>
      </c>
      <c r="I7" s="357"/>
      <c r="J7" s="69"/>
    </row>
    <row r="8" spans="1:10" ht="24" customHeight="1">
      <c r="A8" s="351"/>
      <c r="B8" s="354"/>
      <c r="C8" s="75" t="s">
        <v>95</v>
      </c>
      <c r="D8" s="76" t="s">
        <v>23</v>
      </c>
      <c r="E8" s="76" t="s">
        <v>24</v>
      </c>
      <c r="F8" s="76" t="s">
        <v>74</v>
      </c>
      <c r="G8" s="77"/>
      <c r="H8" s="78">
        <v>2000</v>
      </c>
      <c r="I8" s="357"/>
      <c r="J8" s="69"/>
    </row>
    <row r="9" spans="1:10" ht="34.5" customHeight="1">
      <c r="A9" s="351"/>
      <c r="B9" s="354"/>
      <c r="C9" s="75" t="s">
        <v>96</v>
      </c>
      <c r="D9" s="79" t="s">
        <v>62</v>
      </c>
      <c r="E9" s="79" t="s">
        <v>63</v>
      </c>
      <c r="F9" s="76" t="s">
        <v>74</v>
      </c>
      <c r="G9" s="77"/>
      <c r="H9" s="78">
        <v>500</v>
      </c>
      <c r="I9" s="357"/>
      <c r="J9" s="69"/>
    </row>
    <row r="10" spans="1:10" ht="19.5" customHeight="1">
      <c r="A10" s="351"/>
      <c r="B10" s="354"/>
      <c r="C10" s="75" t="s">
        <v>97</v>
      </c>
      <c r="D10" s="76" t="s">
        <v>49</v>
      </c>
      <c r="E10" s="76" t="s">
        <v>50</v>
      </c>
      <c r="F10" s="76" t="s">
        <v>77</v>
      </c>
      <c r="G10" s="77"/>
      <c r="H10" s="78">
        <v>300</v>
      </c>
      <c r="I10" s="357"/>
      <c r="J10" s="69"/>
    </row>
    <row r="11" spans="1:10" ht="28.5" customHeight="1" thickBot="1">
      <c r="A11" s="352"/>
      <c r="B11" s="355"/>
      <c r="C11" s="80" t="s">
        <v>98</v>
      </c>
      <c r="D11" s="81" t="s">
        <v>49</v>
      </c>
      <c r="E11" s="81" t="s">
        <v>50</v>
      </c>
      <c r="F11" s="76" t="s">
        <v>77</v>
      </c>
      <c r="G11" s="82"/>
      <c r="H11" s="83">
        <v>4780.35</v>
      </c>
      <c r="I11" s="358"/>
      <c r="J11" s="69"/>
    </row>
    <row r="12" spans="1:10" ht="23.25" customHeight="1">
      <c r="A12" s="359" t="s">
        <v>99</v>
      </c>
      <c r="B12" s="361">
        <v>10327.85</v>
      </c>
      <c r="C12" s="86" t="s">
        <v>100</v>
      </c>
      <c r="D12" s="87" t="s">
        <v>49</v>
      </c>
      <c r="E12" s="87" t="s">
        <v>50</v>
      </c>
      <c r="F12" s="89" t="s">
        <v>83</v>
      </c>
      <c r="G12" s="89"/>
      <c r="H12" s="95">
        <v>3327.85</v>
      </c>
      <c r="I12" s="363">
        <f>H12+H13</f>
        <v>10327.85</v>
      </c>
      <c r="J12" s="69"/>
    </row>
    <row r="13" spans="1:10" ht="19.5" customHeight="1" thickBot="1">
      <c r="A13" s="360"/>
      <c r="B13" s="362"/>
      <c r="C13" s="93" t="s">
        <v>101</v>
      </c>
      <c r="D13" s="76" t="s">
        <v>49</v>
      </c>
      <c r="E13" s="76" t="s">
        <v>50</v>
      </c>
      <c r="F13" s="81" t="s">
        <v>83</v>
      </c>
      <c r="G13" s="94"/>
      <c r="H13" s="95">
        <v>7000</v>
      </c>
      <c r="I13" s="364"/>
      <c r="J13" s="69"/>
    </row>
    <row r="14" spans="1:10" ht="32.25" customHeight="1">
      <c r="A14" s="365" t="s">
        <v>102</v>
      </c>
      <c r="B14" s="366">
        <v>14539.64</v>
      </c>
      <c r="C14" s="86" t="s">
        <v>103</v>
      </c>
      <c r="D14" s="89" t="s">
        <v>62</v>
      </c>
      <c r="E14" s="89" t="s">
        <v>63</v>
      </c>
      <c r="F14" s="88"/>
      <c r="G14" s="89" t="s">
        <v>16</v>
      </c>
      <c r="H14" s="90">
        <v>10439.64</v>
      </c>
      <c r="I14" s="368">
        <f>SUM(H14:H18)</f>
        <v>14539.64</v>
      </c>
      <c r="J14" s="69"/>
    </row>
    <row r="15" spans="1:10" ht="30" customHeight="1">
      <c r="A15" s="360"/>
      <c r="B15" s="367"/>
      <c r="C15" s="75" t="s">
        <v>104</v>
      </c>
      <c r="D15" s="76" t="s">
        <v>72</v>
      </c>
      <c r="E15" s="76" t="s">
        <v>73</v>
      </c>
      <c r="F15" s="76" t="s">
        <v>77</v>
      </c>
      <c r="G15" s="76"/>
      <c r="H15" s="78">
        <v>300</v>
      </c>
      <c r="I15" s="369"/>
      <c r="J15" s="69"/>
    </row>
    <row r="16" spans="1:10" ht="33.75" customHeight="1">
      <c r="A16" s="360"/>
      <c r="B16" s="367"/>
      <c r="C16" s="75" t="s">
        <v>105</v>
      </c>
      <c r="D16" s="76" t="s">
        <v>49</v>
      </c>
      <c r="E16" s="76" t="s">
        <v>50</v>
      </c>
      <c r="F16" s="76" t="s">
        <v>77</v>
      </c>
      <c r="G16" s="76"/>
      <c r="H16" s="78">
        <v>300</v>
      </c>
      <c r="I16" s="369"/>
      <c r="J16" s="69"/>
    </row>
    <row r="17" spans="1:10" ht="30.75" customHeight="1">
      <c r="A17" s="360"/>
      <c r="B17" s="367"/>
      <c r="C17" s="75" t="s">
        <v>106</v>
      </c>
      <c r="D17" s="76" t="s">
        <v>62</v>
      </c>
      <c r="E17" s="76" t="s">
        <v>63</v>
      </c>
      <c r="F17" s="76" t="s">
        <v>74</v>
      </c>
      <c r="G17" s="76"/>
      <c r="H17" s="78">
        <v>3000</v>
      </c>
      <c r="I17" s="369"/>
      <c r="J17" s="69"/>
    </row>
    <row r="18" spans="1:10" ht="28.5" customHeight="1" thickBot="1">
      <c r="A18" s="352"/>
      <c r="B18" s="355"/>
      <c r="C18" s="80" t="s">
        <v>107</v>
      </c>
      <c r="D18" s="97" t="s">
        <v>62</v>
      </c>
      <c r="E18" s="97" t="s">
        <v>63</v>
      </c>
      <c r="F18" s="97" t="s">
        <v>77</v>
      </c>
      <c r="G18" s="82"/>
      <c r="H18" s="83">
        <v>500</v>
      </c>
      <c r="I18" s="370"/>
      <c r="J18" s="69"/>
    </row>
    <row r="19" spans="1:10" ht="27.75" customHeight="1" thickBot="1">
      <c r="A19" s="91" t="s">
        <v>108</v>
      </c>
      <c r="B19" s="98">
        <v>8423.58</v>
      </c>
      <c r="C19" s="99" t="s">
        <v>109</v>
      </c>
      <c r="D19" s="100" t="s">
        <v>49</v>
      </c>
      <c r="E19" s="100" t="s">
        <v>50</v>
      </c>
      <c r="F19" s="100" t="s">
        <v>83</v>
      </c>
      <c r="G19" s="101"/>
      <c r="H19" s="92">
        <v>8423.58</v>
      </c>
      <c r="I19" s="96">
        <f>H19</f>
        <v>8423.58</v>
      </c>
      <c r="J19" s="69"/>
    </row>
    <row r="20" spans="1:10" ht="27" customHeight="1" thickBot="1">
      <c r="A20" s="102" t="s">
        <v>110</v>
      </c>
      <c r="B20" s="103">
        <v>8782.03</v>
      </c>
      <c r="C20" s="104" t="s">
        <v>109</v>
      </c>
      <c r="D20" s="105" t="s">
        <v>49</v>
      </c>
      <c r="E20" s="105" t="s">
        <v>50</v>
      </c>
      <c r="F20" s="105" t="s">
        <v>83</v>
      </c>
      <c r="G20" s="106"/>
      <c r="H20" s="107">
        <v>8782.03</v>
      </c>
      <c r="I20" s="108">
        <f>SUM(H20:H20)</f>
        <v>8782.03</v>
      </c>
      <c r="J20" s="69"/>
    </row>
    <row r="21" spans="1:10" ht="22.5" customHeight="1" thickTop="1">
      <c r="A21" s="371" t="s">
        <v>111</v>
      </c>
      <c r="B21" s="373">
        <v>20902.14</v>
      </c>
      <c r="C21" s="70" t="s">
        <v>112</v>
      </c>
      <c r="D21" s="71" t="s">
        <v>49</v>
      </c>
      <c r="E21" s="71" t="s">
        <v>50</v>
      </c>
      <c r="F21" s="109"/>
      <c r="G21" s="71" t="s">
        <v>16</v>
      </c>
      <c r="H21" s="72">
        <v>3900</v>
      </c>
      <c r="I21" s="375">
        <f>SUM(H21:H30)</f>
        <v>20902.14</v>
      </c>
      <c r="J21" s="69"/>
    </row>
    <row r="22" spans="1:10" ht="19.5" customHeight="1">
      <c r="A22" s="360"/>
      <c r="B22" s="362"/>
      <c r="C22" s="75" t="s">
        <v>101</v>
      </c>
      <c r="D22" s="76" t="s">
        <v>49</v>
      </c>
      <c r="E22" s="76" t="s">
        <v>50</v>
      </c>
      <c r="F22" s="76" t="s">
        <v>83</v>
      </c>
      <c r="G22" s="77"/>
      <c r="H22" s="78">
        <v>700</v>
      </c>
      <c r="I22" s="376"/>
      <c r="J22" s="69"/>
    </row>
    <row r="23" spans="1:10" ht="22.5" customHeight="1">
      <c r="A23" s="360"/>
      <c r="B23" s="362"/>
      <c r="C23" s="75" t="s">
        <v>113</v>
      </c>
      <c r="D23" s="76" t="s">
        <v>72</v>
      </c>
      <c r="E23" s="76" t="s">
        <v>73</v>
      </c>
      <c r="F23" s="76" t="s">
        <v>77</v>
      </c>
      <c r="G23" s="77"/>
      <c r="H23" s="78">
        <v>3000</v>
      </c>
      <c r="I23" s="376"/>
      <c r="J23" s="69"/>
    </row>
    <row r="24" spans="1:10" ht="23.25" customHeight="1">
      <c r="A24" s="360"/>
      <c r="B24" s="362"/>
      <c r="C24" s="75" t="s">
        <v>114</v>
      </c>
      <c r="D24" s="76" t="s">
        <v>62</v>
      </c>
      <c r="E24" s="76" t="s">
        <v>63</v>
      </c>
      <c r="F24" s="76" t="s">
        <v>77</v>
      </c>
      <c r="G24" s="77"/>
      <c r="H24" s="78">
        <v>2000</v>
      </c>
      <c r="I24" s="376"/>
      <c r="J24" s="69"/>
    </row>
    <row r="25" spans="1:10" ht="21" customHeight="1">
      <c r="A25" s="360"/>
      <c r="B25" s="362"/>
      <c r="C25" s="75" t="s">
        <v>95</v>
      </c>
      <c r="D25" s="76" t="s">
        <v>23</v>
      </c>
      <c r="E25" s="76" t="s">
        <v>24</v>
      </c>
      <c r="F25" s="76" t="s">
        <v>77</v>
      </c>
      <c r="G25" s="77"/>
      <c r="H25" s="78">
        <v>2400</v>
      </c>
      <c r="I25" s="376"/>
      <c r="J25" s="69"/>
    </row>
    <row r="26" spans="1:10" ht="19.5" customHeight="1">
      <c r="A26" s="360"/>
      <c r="B26" s="362"/>
      <c r="C26" s="75" t="s">
        <v>95</v>
      </c>
      <c r="D26" s="76" t="s">
        <v>23</v>
      </c>
      <c r="E26" s="76" t="s">
        <v>24</v>
      </c>
      <c r="F26" s="76" t="s">
        <v>74</v>
      </c>
      <c r="G26" s="77"/>
      <c r="H26" s="78">
        <v>2400</v>
      </c>
      <c r="I26" s="376"/>
      <c r="J26" s="69"/>
    </row>
    <row r="27" spans="1:10" ht="27.75" customHeight="1">
      <c r="A27" s="360"/>
      <c r="B27" s="362"/>
      <c r="C27" s="75" t="s">
        <v>115</v>
      </c>
      <c r="D27" s="76" t="s">
        <v>49</v>
      </c>
      <c r="E27" s="76" t="s">
        <v>50</v>
      </c>
      <c r="F27" s="76" t="s">
        <v>77</v>
      </c>
      <c r="G27" s="77"/>
      <c r="H27" s="78">
        <v>2500</v>
      </c>
      <c r="I27" s="376"/>
      <c r="J27" s="69"/>
    </row>
    <row r="28" spans="1:10" ht="19.5" customHeight="1">
      <c r="A28" s="360"/>
      <c r="B28" s="362"/>
      <c r="C28" s="75" t="s">
        <v>116</v>
      </c>
      <c r="D28" s="76" t="s">
        <v>62</v>
      </c>
      <c r="E28" s="76" t="s">
        <v>63</v>
      </c>
      <c r="F28" s="76" t="s">
        <v>74</v>
      </c>
      <c r="G28" s="77"/>
      <c r="H28" s="78">
        <v>1000</v>
      </c>
      <c r="I28" s="376"/>
      <c r="J28" s="69"/>
    </row>
    <row r="29" spans="1:10" ht="18.75" customHeight="1">
      <c r="A29" s="360"/>
      <c r="B29" s="362"/>
      <c r="C29" s="75" t="s">
        <v>117</v>
      </c>
      <c r="D29" s="76" t="s">
        <v>62</v>
      </c>
      <c r="E29" s="76" t="s">
        <v>63</v>
      </c>
      <c r="F29" s="76" t="s">
        <v>77</v>
      </c>
      <c r="G29" s="77"/>
      <c r="H29" s="78">
        <v>200</v>
      </c>
      <c r="I29" s="376"/>
      <c r="J29" s="69"/>
    </row>
    <row r="30" spans="1:10" ht="24" customHeight="1" thickBot="1">
      <c r="A30" s="372"/>
      <c r="B30" s="374"/>
      <c r="C30" s="80" t="s">
        <v>109</v>
      </c>
      <c r="D30" s="97" t="s">
        <v>49</v>
      </c>
      <c r="E30" s="97" t="s">
        <v>50</v>
      </c>
      <c r="F30" s="97" t="s">
        <v>83</v>
      </c>
      <c r="G30" s="97"/>
      <c r="H30" s="83">
        <v>2802.14</v>
      </c>
      <c r="I30" s="377"/>
      <c r="J30" s="69"/>
    </row>
    <row r="31" spans="1:10" ht="23.25" customHeight="1" thickBot="1">
      <c r="A31" s="110" t="s">
        <v>118</v>
      </c>
      <c r="B31" s="111">
        <v>8423.58</v>
      </c>
      <c r="C31" s="112" t="s">
        <v>119</v>
      </c>
      <c r="D31" s="113" t="s">
        <v>49</v>
      </c>
      <c r="E31" s="113" t="s">
        <v>50</v>
      </c>
      <c r="F31" s="114" t="s">
        <v>83</v>
      </c>
      <c r="G31" s="115"/>
      <c r="H31" s="116">
        <v>8423.58</v>
      </c>
      <c r="I31" s="117">
        <f>H31</f>
        <v>8423.58</v>
      </c>
      <c r="J31" s="69"/>
    </row>
    <row r="32" spans="1:10" ht="19.5" customHeight="1">
      <c r="A32" s="378" t="s">
        <v>120</v>
      </c>
      <c r="B32" s="379">
        <v>10439.87</v>
      </c>
      <c r="C32" s="93" t="s">
        <v>121</v>
      </c>
      <c r="D32" s="81" t="s">
        <v>49</v>
      </c>
      <c r="E32" s="81" t="s">
        <v>50</v>
      </c>
      <c r="F32" s="81" t="s">
        <v>77</v>
      </c>
      <c r="G32" s="94"/>
      <c r="H32" s="95">
        <v>1500</v>
      </c>
      <c r="I32" s="380">
        <f>SUM(H32:H34)</f>
        <v>10439.869999999999</v>
      </c>
      <c r="J32" s="69"/>
    </row>
    <row r="33" spans="1:10" ht="30" customHeight="1">
      <c r="A33" s="360"/>
      <c r="B33" s="367"/>
      <c r="C33" s="99" t="s">
        <v>122</v>
      </c>
      <c r="D33" s="100" t="s">
        <v>62</v>
      </c>
      <c r="E33" s="100" t="s">
        <v>63</v>
      </c>
      <c r="F33" s="100" t="s">
        <v>77</v>
      </c>
      <c r="G33" s="101"/>
      <c r="H33" s="92">
        <v>1500</v>
      </c>
      <c r="I33" s="381"/>
      <c r="J33" s="69"/>
    </row>
    <row r="34" spans="1:10" ht="21" customHeight="1" thickBot="1">
      <c r="A34" s="352"/>
      <c r="B34" s="355"/>
      <c r="C34" s="80" t="s">
        <v>123</v>
      </c>
      <c r="D34" s="97" t="s">
        <v>49</v>
      </c>
      <c r="E34" s="97" t="s">
        <v>50</v>
      </c>
      <c r="F34" s="82"/>
      <c r="G34" s="97" t="s">
        <v>16</v>
      </c>
      <c r="H34" s="83">
        <v>7439.87</v>
      </c>
      <c r="I34" s="382"/>
      <c r="J34" s="69"/>
    </row>
    <row r="35" spans="1:10" ht="23.25" customHeight="1" thickBot="1">
      <c r="A35" s="84" t="s">
        <v>124</v>
      </c>
      <c r="B35" s="118">
        <v>8804.44</v>
      </c>
      <c r="C35" s="80" t="s">
        <v>125</v>
      </c>
      <c r="D35" s="89" t="s">
        <v>49</v>
      </c>
      <c r="E35" s="89" t="s">
        <v>50</v>
      </c>
      <c r="F35" s="119" t="s">
        <v>83</v>
      </c>
      <c r="G35" s="89"/>
      <c r="H35" s="90">
        <v>8804.44</v>
      </c>
      <c r="I35" s="120">
        <f>SUM(H35:H35)</f>
        <v>8804.44</v>
      </c>
      <c r="J35" s="69"/>
    </row>
    <row r="36" spans="1:10" ht="23.25" customHeight="1">
      <c r="A36" s="359" t="s">
        <v>126</v>
      </c>
      <c r="B36" s="361">
        <v>10484.67</v>
      </c>
      <c r="C36" s="121" t="s">
        <v>127</v>
      </c>
      <c r="D36" s="87" t="s">
        <v>49</v>
      </c>
      <c r="E36" s="87" t="s">
        <v>50</v>
      </c>
      <c r="F36" s="87" t="s">
        <v>83</v>
      </c>
      <c r="G36" s="122"/>
      <c r="H36" s="85">
        <v>6000</v>
      </c>
      <c r="I36" s="363">
        <f>SUM(H36:H39)</f>
        <v>10484.67</v>
      </c>
      <c r="J36" s="69"/>
    </row>
    <row r="37" spans="1:10" ht="21.75" customHeight="1">
      <c r="A37" s="360"/>
      <c r="B37" s="362"/>
      <c r="C37" s="75" t="s">
        <v>121</v>
      </c>
      <c r="D37" s="79" t="s">
        <v>49</v>
      </c>
      <c r="E37" s="79" t="s">
        <v>50</v>
      </c>
      <c r="F37" s="79" t="s">
        <v>77</v>
      </c>
      <c r="G37" s="123"/>
      <c r="H37" s="124">
        <v>2484.67</v>
      </c>
      <c r="I37" s="364"/>
      <c r="J37" s="69"/>
    </row>
    <row r="38" spans="1:10" ht="19.5" customHeight="1">
      <c r="A38" s="360"/>
      <c r="B38" s="362"/>
      <c r="C38" s="75" t="s">
        <v>128</v>
      </c>
      <c r="D38" s="76" t="s">
        <v>23</v>
      </c>
      <c r="E38" s="76" t="s">
        <v>24</v>
      </c>
      <c r="F38" s="76" t="s">
        <v>77</v>
      </c>
      <c r="G38" s="123"/>
      <c r="H38" s="125">
        <v>1000</v>
      </c>
      <c r="I38" s="364"/>
      <c r="J38" s="69"/>
    </row>
    <row r="39" spans="1:10" ht="24.75" customHeight="1" thickBot="1">
      <c r="A39" s="360"/>
      <c r="B39" s="362"/>
      <c r="C39" s="126" t="s">
        <v>128</v>
      </c>
      <c r="D39" s="79" t="s">
        <v>23</v>
      </c>
      <c r="E39" s="79" t="s">
        <v>24</v>
      </c>
      <c r="F39" s="79" t="s">
        <v>74</v>
      </c>
      <c r="G39" s="123"/>
      <c r="H39" s="125">
        <v>1000</v>
      </c>
      <c r="I39" s="364"/>
      <c r="J39" s="69"/>
    </row>
    <row r="40" spans="1:10" ht="24" customHeight="1">
      <c r="A40" s="365" t="s">
        <v>129</v>
      </c>
      <c r="B40" s="366">
        <v>14046.77</v>
      </c>
      <c r="C40" s="86" t="s">
        <v>128</v>
      </c>
      <c r="D40" s="89" t="s">
        <v>23</v>
      </c>
      <c r="E40" s="89" t="s">
        <v>24</v>
      </c>
      <c r="F40" s="89" t="s">
        <v>77</v>
      </c>
      <c r="G40" s="88"/>
      <c r="H40" s="90">
        <v>1500</v>
      </c>
      <c r="I40" s="368">
        <f>SUM(H40:H42)</f>
        <v>14046.77</v>
      </c>
      <c r="J40" s="69"/>
    </row>
    <row r="41" spans="1:10" ht="19.5" customHeight="1">
      <c r="A41" s="351"/>
      <c r="B41" s="354"/>
      <c r="C41" s="75" t="s">
        <v>128</v>
      </c>
      <c r="D41" s="76" t="s">
        <v>23</v>
      </c>
      <c r="E41" s="76" t="s">
        <v>24</v>
      </c>
      <c r="F41" s="76" t="s">
        <v>74</v>
      </c>
      <c r="G41" s="77"/>
      <c r="H41" s="78">
        <v>1500</v>
      </c>
      <c r="I41" s="385"/>
      <c r="J41" s="69"/>
    </row>
    <row r="42" spans="1:10" ht="32.25" customHeight="1" thickBot="1">
      <c r="A42" s="383"/>
      <c r="B42" s="384"/>
      <c r="C42" s="127" t="s">
        <v>130</v>
      </c>
      <c r="D42" s="128" t="s">
        <v>49</v>
      </c>
      <c r="E42" s="128" t="s">
        <v>50</v>
      </c>
      <c r="F42" s="128" t="s">
        <v>83</v>
      </c>
      <c r="G42" s="128"/>
      <c r="H42" s="129">
        <v>11046.77</v>
      </c>
      <c r="I42" s="386"/>
      <c r="J42" s="69"/>
    </row>
    <row r="43" spans="1:10" ht="15.75" customHeight="1" thickTop="1">
      <c r="A43" s="387" t="s">
        <v>131</v>
      </c>
      <c r="B43" s="388">
        <v>17116.01</v>
      </c>
      <c r="C43" s="70" t="s">
        <v>128</v>
      </c>
      <c r="D43" s="71" t="s">
        <v>23</v>
      </c>
      <c r="E43" s="71" t="s">
        <v>24</v>
      </c>
      <c r="F43" s="71" t="s">
        <v>77</v>
      </c>
      <c r="G43" s="109"/>
      <c r="H43" s="72">
        <v>2000</v>
      </c>
      <c r="I43" s="389">
        <f>SUM(H43:H49)</f>
        <v>17116.010000000002</v>
      </c>
      <c r="J43" s="69"/>
    </row>
    <row r="44" spans="1:10" ht="19.5" customHeight="1">
      <c r="A44" s="351"/>
      <c r="B44" s="354"/>
      <c r="C44" s="75" t="s">
        <v>128</v>
      </c>
      <c r="D44" s="76" t="s">
        <v>23</v>
      </c>
      <c r="E44" s="76" t="s">
        <v>24</v>
      </c>
      <c r="F44" s="76" t="s">
        <v>74</v>
      </c>
      <c r="G44" s="130"/>
      <c r="H44" s="78">
        <v>1500</v>
      </c>
      <c r="I44" s="385"/>
      <c r="J44" s="69"/>
    </row>
    <row r="45" spans="1:10" ht="19.5" customHeight="1">
      <c r="A45" s="351"/>
      <c r="B45" s="354"/>
      <c r="C45" s="93" t="s">
        <v>48</v>
      </c>
      <c r="D45" s="76" t="s">
        <v>46</v>
      </c>
      <c r="E45" s="76" t="s">
        <v>47</v>
      </c>
      <c r="F45" s="76"/>
      <c r="G45" s="130" t="s">
        <v>28</v>
      </c>
      <c r="H45" s="78">
        <v>3500</v>
      </c>
      <c r="I45" s="385"/>
      <c r="J45" s="69"/>
    </row>
    <row r="46" spans="1:10" ht="17.25" customHeight="1">
      <c r="A46" s="351"/>
      <c r="B46" s="354"/>
      <c r="C46" s="75" t="s">
        <v>132</v>
      </c>
      <c r="D46" s="76" t="s">
        <v>62</v>
      </c>
      <c r="E46" s="76" t="s">
        <v>63</v>
      </c>
      <c r="F46" s="76" t="s">
        <v>77</v>
      </c>
      <c r="G46" s="130"/>
      <c r="H46" s="78">
        <v>1500</v>
      </c>
      <c r="I46" s="385"/>
      <c r="J46" s="69"/>
    </row>
    <row r="47" spans="1:10" ht="18" customHeight="1">
      <c r="A47" s="351"/>
      <c r="B47" s="354"/>
      <c r="C47" s="75" t="s">
        <v>133</v>
      </c>
      <c r="D47" s="76" t="s">
        <v>46</v>
      </c>
      <c r="E47" s="76" t="s">
        <v>84</v>
      </c>
      <c r="F47" s="76" t="s">
        <v>77</v>
      </c>
      <c r="G47" s="130"/>
      <c r="H47" s="78">
        <v>2000</v>
      </c>
      <c r="I47" s="385"/>
      <c r="J47" s="69"/>
    </row>
    <row r="48" spans="1:10" ht="27" customHeight="1">
      <c r="A48" s="351"/>
      <c r="B48" s="354"/>
      <c r="C48" s="75" t="s">
        <v>134</v>
      </c>
      <c r="D48" s="76" t="s">
        <v>62</v>
      </c>
      <c r="E48" s="76" t="s">
        <v>63</v>
      </c>
      <c r="F48" s="76" t="s">
        <v>77</v>
      </c>
      <c r="G48" s="77"/>
      <c r="H48" s="78">
        <v>1000</v>
      </c>
      <c r="I48" s="385"/>
      <c r="J48" s="69"/>
    </row>
    <row r="49" spans="1:10" ht="25.5" customHeight="1" thickBot="1">
      <c r="A49" s="352"/>
      <c r="B49" s="355"/>
      <c r="C49" s="80" t="s">
        <v>135</v>
      </c>
      <c r="D49" s="97" t="s">
        <v>49</v>
      </c>
      <c r="E49" s="97" t="s">
        <v>50</v>
      </c>
      <c r="F49" s="97"/>
      <c r="G49" s="97" t="s">
        <v>16</v>
      </c>
      <c r="H49" s="83">
        <v>5616.01</v>
      </c>
      <c r="I49" s="370"/>
      <c r="J49" s="69"/>
    </row>
    <row r="50" spans="1:10" ht="15.75" customHeight="1">
      <c r="A50" s="359" t="s">
        <v>136</v>
      </c>
      <c r="B50" s="361">
        <v>17877.71</v>
      </c>
      <c r="C50" s="86" t="s">
        <v>137</v>
      </c>
      <c r="D50" s="89" t="s">
        <v>49</v>
      </c>
      <c r="E50" s="89" t="s">
        <v>50</v>
      </c>
      <c r="F50" s="89" t="s">
        <v>83</v>
      </c>
      <c r="G50" s="89"/>
      <c r="H50" s="90">
        <v>8000</v>
      </c>
      <c r="I50" s="363">
        <f>SUM(H50:H53)</f>
        <v>17877.71</v>
      </c>
      <c r="J50" s="69"/>
    </row>
    <row r="51" spans="1:10" ht="15.75" customHeight="1">
      <c r="A51" s="360"/>
      <c r="B51" s="362"/>
      <c r="C51" s="75" t="s">
        <v>95</v>
      </c>
      <c r="D51" s="76" t="s">
        <v>23</v>
      </c>
      <c r="E51" s="76" t="s">
        <v>24</v>
      </c>
      <c r="F51" s="76" t="s">
        <v>77</v>
      </c>
      <c r="G51" s="76"/>
      <c r="H51" s="78">
        <v>1477.71</v>
      </c>
      <c r="I51" s="364"/>
      <c r="J51" s="69"/>
    </row>
    <row r="52" spans="1:10" ht="15.75" customHeight="1">
      <c r="A52" s="360"/>
      <c r="B52" s="362"/>
      <c r="C52" s="75" t="s">
        <v>95</v>
      </c>
      <c r="D52" s="76" t="s">
        <v>23</v>
      </c>
      <c r="E52" s="76" t="s">
        <v>24</v>
      </c>
      <c r="F52" s="76" t="s">
        <v>74</v>
      </c>
      <c r="G52" s="76"/>
      <c r="H52" s="78">
        <v>1400</v>
      </c>
      <c r="I52" s="364"/>
      <c r="J52" s="69"/>
    </row>
    <row r="53" spans="1:10" ht="15.75" customHeight="1" thickBot="1">
      <c r="A53" s="372"/>
      <c r="B53" s="374"/>
      <c r="C53" s="80" t="s">
        <v>138</v>
      </c>
      <c r="D53" s="97" t="s">
        <v>49</v>
      </c>
      <c r="E53" s="97" t="s">
        <v>50</v>
      </c>
      <c r="F53" s="97"/>
      <c r="G53" s="97" t="s">
        <v>28</v>
      </c>
      <c r="H53" s="83">
        <v>7000</v>
      </c>
      <c r="I53" s="390"/>
      <c r="J53" s="69"/>
    </row>
    <row r="54" spans="1:10" ht="15.75" customHeight="1">
      <c r="A54" s="359" t="s">
        <v>139</v>
      </c>
      <c r="B54" s="391">
        <v>7460.25</v>
      </c>
      <c r="C54" s="86" t="s">
        <v>140</v>
      </c>
      <c r="D54" s="131" t="s">
        <v>62</v>
      </c>
      <c r="E54" s="131" t="s">
        <v>63</v>
      </c>
      <c r="F54" s="131"/>
      <c r="G54" s="131" t="s">
        <v>28</v>
      </c>
      <c r="H54" s="90">
        <v>5500</v>
      </c>
      <c r="I54" s="393">
        <f>SUM(H54:H56)</f>
        <v>7460.25</v>
      </c>
      <c r="J54" s="69"/>
    </row>
    <row r="55" spans="1:10" ht="15.75" customHeight="1">
      <c r="A55" s="360"/>
      <c r="B55" s="367"/>
      <c r="C55" s="75" t="s">
        <v>141</v>
      </c>
      <c r="D55" s="81" t="s">
        <v>62</v>
      </c>
      <c r="E55" s="81" t="s">
        <v>63</v>
      </c>
      <c r="F55" s="81" t="s">
        <v>77</v>
      </c>
      <c r="G55" s="81"/>
      <c r="H55" s="95">
        <v>1000</v>
      </c>
      <c r="I55" s="369"/>
      <c r="J55" s="69"/>
    </row>
    <row r="56" spans="1:10" ht="15.75" customHeight="1" thickBot="1">
      <c r="A56" s="372"/>
      <c r="B56" s="392"/>
      <c r="C56" s="99" t="s">
        <v>142</v>
      </c>
      <c r="D56" s="76" t="s">
        <v>62</v>
      </c>
      <c r="E56" s="76" t="s">
        <v>63</v>
      </c>
      <c r="F56" s="76" t="s">
        <v>77</v>
      </c>
      <c r="G56" s="76"/>
      <c r="H56" s="78">
        <v>960.25</v>
      </c>
      <c r="I56" s="394"/>
      <c r="J56" s="69"/>
    </row>
    <row r="57" spans="1:10" ht="26.25" customHeight="1">
      <c r="A57" s="365" t="s">
        <v>143</v>
      </c>
      <c r="B57" s="395">
        <v>8311.57</v>
      </c>
      <c r="C57" s="86" t="s">
        <v>144</v>
      </c>
      <c r="D57" s="89" t="s">
        <v>62</v>
      </c>
      <c r="E57" s="89" t="s">
        <v>63</v>
      </c>
      <c r="F57" s="89" t="s">
        <v>83</v>
      </c>
      <c r="G57" s="88"/>
      <c r="H57" s="90">
        <v>2311.57</v>
      </c>
      <c r="I57" s="397">
        <f>H57+H58</f>
        <v>8311.57</v>
      </c>
      <c r="J57" s="69"/>
    </row>
    <row r="58" spans="1:10" ht="27.75" customHeight="1" thickBot="1">
      <c r="A58" s="352"/>
      <c r="B58" s="396"/>
      <c r="C58" s="80" t="s">
        <v>145</v>
      </c>
      <c r="D58" s="97" t="s">
        <v>46</v>
      </c>
      <c r="E58" s="97" t="s">
        <v>47</v>
      </c>
      <c r="F58" s="97"/>
      <c r="G58" s="132" t="s">
        <v>28</v>
      </c>
      <c r="H58" s="83">
        <v>6000</v>
      </c>
      <c r="I58" s="358"/>
      <c r="J58" s="69"/>
    </row>
    <row r="59" spans="1:10" ht="13.5" customHeight="1">
      <c r="A59" s="365" t="s">
        <v>146</v>
      </c>
      <c r="B59" s="366">
        <v>16779.96</v>
      </c>
      <c r="C59" s="133" t="s">
        <v>147</v>
      </c>
      <c r="D59" s="79" t="s">
        <v>49</v>
      </c>
      <c r="E59" s="79" t="s">
        <v>50</v>
      </c>
      <c r="F59" s="119"/>
      <c r="G59" s="119" t="s">
        <v>28</v>
      </c>
      <c r="H59" s="134">
        <v>6000</v>
      </c>
      <c r="I59" s="397">
        <f>SUM(H59:H61)</f>
        <v>16779.96</v>
      </c>
      <c r="J59" s="69"/>
    </row>
    <row r="60" spans="1:10" ht="15.75" customHeight="1">
      <c r="A60" s="351"/>
      <c r="B60" s="354"/>
      <c r="C60" s="75" t="s">
        <v>148</v>
      </c>
      <c r="D60" s="76" t="s">
        <v>42</v>
      </c>
      <c r="E60" s="76" t="s">
        <v>78</v>
      </c>
      <c r="F60" s="76" t="s">
        <v>83</v>
      </c>
      <c r="G60" s="77"/>
      <c r="H60" s="78">
        <v>3000</v>
      </c>
      <c r="I60" s="357"/>
      <c r="J60" s="69"/>
    </row>
    <row r="61" spans="1:10" ht="15.75" customHeight="1" thickBot="1">
      <c r="A61" s="398"/>
      <c r="B61" s="399"/>
      <c r="C61" s="126" t="s">
        <v>109</v>
      </c>
      <c r="D61" s="79" t="s">
        <v>49</v>
      </c>
      <c r="E61" s="79" t="s">
        <v>50</v>
      </c>
      <c r="F61" s="79" t="s">
        <v>83</v>
      </c>
      <c r="G61" s="123"/>
      <c r="H61" s="125">
        <v>7779.96</v>
      </c>
      <c r="I61" s="400"/>
      <c r="J61" s="69"/>
    </row>
    <row r="62" spans="1:10" ht="19.5" customHeight="1">
      <c r="A62" s="365" t="s">
        <v>149</v>
      </c>
      <c r="B62" s="366">
        <f>5700+2000+3000+1500+2000+386.47+3000</f>
        <v>17586.47</v>
      </c>
      <c r="C62" s="86" t="s">
        <v>109</v>
      </c>
      <c r="D62" s="89" t="s">
        <v>49</v>
      </c>
      <c r="E62" s="89" t="s">
        <v>50</v>
      </c>
      <c r="F62" s="89" t="s">
        <v>83</v>
      </c>
      <c r="G62" s="88"/>
      <c r="H62" s="90">
        <v>5700</v>
      </c>
      <c r="I62" s="368">
        <f>SUM(H62:H69)</f>
        <v>17586.47</v>
      </c>
      <c r="J62" s="69"/>
    </row>
    <row r="63" spans="1:10" ht="15" customHeight="1">
      <c r="A63" s="378"/>
      <c r="B63" s="379"/>
      <c r="C63" s="93" t="s">
        <v>150</v>
      </c>
      <c r="D63" s="81" t="s">
        <v>23</v>
      </c>
      <c r="E63" s="81" t="s">
        <v>24</v>
      </c>
      <c r="F63" s="81" t="s">
        <v>74</v>
      </c>
      <c r="G63" s="94"/>
      <c r="H63" s="95">
        <v>2000</v>
      </c>
      <c r="I63" s="401"/>
      <c r="J63" s="69"/>
    </row>
    <row r="64" spans="1:10" ht="19.5" customHeight="1">
      <c r="A64" s="378"/>
      <c r="B64" s="379"/>
      <c r="C64" s="93" t="s">
        <v>151</v>
      </c>
      <c r="D64" s="81" t="s">
        <v>46</v>
      </c>
      <c r="E64" s="81" t="s">
        <v>47</v>
      </c>
      <c r="F64" s="81"/>
      <c r="G64" s="81" t="s">
        <v>28</v>
      </c>
      <c r="H64" s="95">
        <v>3000</v>
      </c>
      <c r="I64" s="401"/>
      <c r="J64" s="69"/>
    </row>
    <row r="65" spans="1:10" ht="19.5" customHeight="1">
      <c r="A65" s="378"/>
      <c r="B65" s="379"/>
      <c r="C65" s="93" t="s">
        <v>152</v>
      </c>
      <c r="D65" s="81" t="s">
        <v>23</v>
      </c>
      <c r="E65" s="81" t="s">
        <v>24</v>
      </c>
      <c r="F65" s="81" t="s">
        <v>77</v>
      </c>
      <c r="G65" s="94"/>
      <c r="H65" s="95">
        <v>800</v>
      </c>
      <c r="I65" s="401"/>
      <c r="J65" s="69"/>
    </row>
    <row r="66" spans="1:10" ht="19.5" customHeight="1">
      <c r="A66" s="378"/>
      <c r="B66" s="379"/>
      <c r="C66" s="93" t="s">
        <v>152</v>
      </c>
      <c r="D66" s="81" t="s">
        <v>23</v>
      </c>
      <c r="E66" s="81" t="s">
        <v>24</v>
      </c>
      <c r="F66" s="81" t="s">
        <v>74</v>
      </c>
      <c r="G66" s="94"/>
      <c r="H66" s="95">
        <v>700</v>
      </c>
      <c r="I66" s="401"/>
      <c r="J66" s="69"/>
    </row>
    <row r="67" spans="1:10" ht="16.5" customHeight="1">
      <c r="A67" s="351"/>
      <c r="B67" s="354"/>
      <c r="C67" s="75" t="s">
        <v>153</v>
      </c>
      <c r="D67" s="76" t="s">
        <v>49</v>
      </c>
      <c r="E67" s="76" t="s">
        <v>50</v>
      </c>
      <c r="F67" s="76" t="s">
        <v>77</v>
      </c>
      <c r="G67" s="77"/>
      <c r="H67" s="78">
        <v>2000</v>
      </c>
      <c r="I67" s="385"/>
      <c r="J67" s="69"/>
    </row>
    <row r="68" spans="1:10" ht="17.25" customHeight="1">
      <c r="A68" s="351"/>
      <c r="B68" s="354"/>
      <c r="C68" s="75" t="s">
        <v>154</v>
      </c>
      <c r="D68" s="76" t="s">
        <v>62</v>
      </c>
      <c r="E68" s="76" t="s">
        <v>63</v>
      </c>
      <c r="F68" s="130" t="s">
        <v>83</v>
      </c>
      <c r="G68" s="76"/>
      <c r="H68" s="78">
        <v>386.47</v>
      </c>
      <c r="I68" s="385"/>
      <c r="J68" s="69"/>
    </row>
    <row r="69" spans="1:10" ht="28.5" customHeight="1" thickBot="1">
      <c r="A69" s="383"/>
      <c r="B69" s="384"/>
      <c r="C69" s="127" t="s">
        <v>155</v>
      </c>
      <c r="D69" s="128" t="s">
        <v>62</v>
      </c>
      <c r="E69" s="128" t="s">
        <v>63</v>
      </c>
      <c r="F69" s="128" t="s">
        <v>77</v>
      </c>
      <c r="G69" s="135"/>
      <c r="H69" s="129">
        <v>3000</v>
      </c>
      <c r="I69" s="386"/>
      <c r="J69" s="69"/>
    </row>
    <row r="70" spans="1:10" ht="21" customHeight="1" thickTop="1">
      <c r="A70" s="387" t="s">
        <v>156</v>
      </c>
      <c r="B70" s="388">
        <v>21574.23</v>
      </c>
      <c r="C70" s="70" t="s">
        <v>109</v>
      </c>
      <c r="D70" s="71" t="s">
        <v>49</v>
      </c>
      <c r="E70" s="71" t="s">
        <v>50</v>
      </c>
      <c r="F70" s="71" t="s">
        <v>83</v>
      </c>
      <c r="G70" s="109"/>
      <c r="H70" s="72">
        <f>11000+300</f>
        <v>11300</v>
      </c>
      <c r="I70" s="389">
        <f>SUM(H70:H72)</f>
        <v>21000</v>
      </c>
      <c r="J70" s="69"/>
    </row>
    <row r="71" spans="1:10" ht="18.75" customHeight="1">
      <c r="A71" s="360"/>
      <c r="B71" s="367"/>
      <c r="C71" s="126" t="s">
        <v>157</v>
      </c>
      <c r="D71" s="79" t="s">
        <v>49</v>
      </c>
      <c r="E71" s="79" t="s">
        <v>50</v>
      </c>
      <c r="F71" s="79" t="s">
        <v>77</v>
      </c>
      <c r="G71" s="101"/>
      <c r="H71" s="92">
        <v>5000</v>
      </c>
      <c r="I71" s="369"/>
      <c r="J71" s="69"/>
    </row>
    <row r="72" spans="1:10" ht="21" customHeight="1" thickBot="1">
      <c r="A72" s="352"/>
      <c r="B72" s="355"/>
      <c r="C72" s="136" t="s">
        <v>158</v>
      </c>
      <c r="D72" s="79" t="s">
        <v>72</v>
      </c>
      <c r="E72" s="79" t="s">
        <v>73</v>
      </c>
      <c r="F72" s="76" t="s">
        <v>83</v>
      </c>
      <c r="G72" s="82"/>
      <c r="H72" s="83">
        <f>5000-300</f>
        <v>4700</v>
      </c>
      <c r="I72" s="370"/>
      <c r="J72" s="69"/>
    </row>
    <row r="73" spans="1:10" ht="16.5" customHeight="1">
      <c r="A73" s="365" t="s">
        <v>159</v>
      </c>
      <c r="B73" s="366">
        <v>22403.15</v>
      </c>
      <c r="C73" s="86" t="s">
        <v>152</v>
      </c>
      <c r="D73" s="89" t="s">
        <v>23</v>
      </c>
      <c r="E73" s="89" t="s">
        <v>24</v>
      </c>
      <c r="F73" s="89" t="s">
        <v>77</v>
      </c>
      <c r="G73" s="88"/>
      <c r="H73" s="90">
        <v>1500</v>
      </c>
      <c r="I73" s="397">
        <f>SUM(H73:H78)</f>
        <v>22403.15</v>
      </c>
      <c r="J73" s="69"/>
    </row>
    <row r="74" spans="1:10" ht="19.5" customHeight="1">
      <c r="A74" s="351"/>
      <c r="B74" s="354"/>
      <c r="C74" s="93" t="s">
        <v>152</v>
      </c>
      <c r="D74" s="81" t="s">
        <v>23</v>
      </c>
      <c r="E74" s="81" t="s">
        <v>24</v>
      </c>
      <c r="F74" s="81" t="s">
        <v>74</v>
      </c>
      <c r="G74" s="137"/>
      <c r="H74" s="138">
        <v>1500</v>
      </c>
      <c r="I74" s="357"/>
      <c r="J74" s="69"/>
    </row>
    <row r="75" spans="1:10" ht="19.5" customHeight="1">
      <c r="A75" s="351"/>
      <c r="B75" s="354"/>
      <c r="C75" s="75" t="s">
        <v>160</v>
      </c>
      <c r="D75" s="76" t="s">
        <v>62</v>
      </c>
      <c r="E75" s="76" t="s">
        <v>63</v>
      </c>
      <c r="F75" s="76" t="s">
        <v>83</v>
      </c>
      <c r="G75" s="77"/>
      <c r="H75" s="78">
        <v>3000</v>
      </c>
      <c r="I75" s="357"/>
      <c r="J75" s="69"/>
    </row>
    <row r="76" spans="1:10" ht="19.5" customHeight="1">
      <c r="A76" s="351"/>
      <c r="B76" s="354"/>
      <c r="C76" s="75" t="s">
        <v>161</v>
      </c>
      <c r="D76" s="76" t="s">
        <v>62</v>
      </c>
      <c r="E76" s="76" t="s">
        <v>63</v>
      </c>
      <c r="F76" s="76" t="s">
        <v>77</v>
      </c>
      <c r="G76" s="77"/>
      <c r="H76" s="78">
        <v>600</v>
      </c>
      <c r="I76" s="357"/>
      <c r="J76" s="69"/>
    </row>
    <row r="77" spans="1:10" ht="19.5" customHeight="1">
      <c r="A77" s="351"/>
      <c r="B77" s="354"/>
      <c r="C77" s="75" t="s">
        <v>162</v>
      </c>
      <c r="D77" s="76" t="s">
        <v>49</v>
      </c>
      <c r="E77" s="76" t="s">
        <v>60</v>
      </c>
      <c r="F77" s="76" t="s">
        <v>77</v>
      </c>
      <c r="G77" s="77"/>
      <c r="H77" s="78">
        <v>800</v>
      </c>
      <c r="I77" s="357"/>
      <c r="J77" s="69"/>
    </row>
    <row r="78" spans="1:10" ht="19.5" customHeight="1" thickBot="1">
      <c r="A78" s="352"/>
      <c r="B78" s="355"/>
      <c r="C78" s="80" t="s">
        <v>163</v>
      </c>
      <c r="D78" s="97" t="s">
        <v>49</v>
      </c>
      <c r="E78" s="97" t="s">
        <v>50</v>
      </c>
      <c r="F78" s="97" t="s">
        <v>83</v>
      </c>
      <c r="G78" s="82"/>
      <c r="H78" s="83">
        <v>15003.15</v>
      </c>
      <c r="I78" s="358"/>
      <c r="J78" s="69"/>
    </row>
    <row r="79" spans="1:10" ht="28.5" customHeight="1">
      <c r="A79" s="359" t="s">
        <v>164</v>
      </c>
      <c r="B79" s="391">
        <v>13419.49</v>
      </c>
      <c r="C79" s="86" t="s">
        <v>165</v>
      </c>
      <c r="D79" s="89" t="s">
        <v>49</v>
      </c>
      <c r="E79" s="89" t="s">
        <v>50</v>
      </c>
      <c r="F79" s="89"/>
      <c r="G79" s="89" t="s">
        <v>16</v>
      </c>
      <c r="H79" s="90">
        <v>10419.49</v>
      </c>
      <c r="I79" s="393">
        <f>SUM(H79:H81)</f>
        <v>13419.49</v>
      </c>
      <c r="J79" s="69"/>
    </row>
    <row r="80" spans="1:10" ht="25.5" customHeight="1">
      <c r="A80" s="360"/>
      <c r="B80" s="367"/>
      <c r="C80" s="75" t="s">
        <v>166</v>
      </c>
      <c r="D80" s="76" t="s">
        <v>49</v>
      </c>
      <c r="E80" s="76" t="s">
        <v>167</v>
      </c>
      <c r="F80" s="76" t="s">
        <v>77</v>
      </c>
      <c r="G80" s="77"/>
      <c r="H80" s="78">
        <v>1000</v>
      </c>
      <c r="I80" s="369"/>
      <c r="J80" s="69"/>
    </row>
    <row r="81" spans="1:10" ht="33" customHeight="1" thickBot="1">
      <c r="A81" s="372"/>
      <c r="B81" s="392"/>
      <c r="C81" s="80" t="s">
        <v>168</v>
      </c>
      <c r="D81" s="97" t="s">
        <v>62</v>
      </c>
      <c r="E81" s="97" t="s">
        <v>63</v>
      </c>
      <c r="F81" s="97" t="s">
        <v>77</v>
      </c>
      <c r="G81" s="97"/>
      <c r="H81" s="83">
        <v>2000</v>
      </c>
      <c r="I81" s="394"/>
      <c r="J81" s="69"/>
    </row>
    <row r="82" spans="1:10" ht="20.25" customHeight="1">
      <c r="A82" s="359" t="s">
        <v>169</v>
      </c>
      <c r="B82" s="391">
        <v>8468.39</v>
      </c>
      <c r="C82" s="93" t="s">
        <v>152</v>
      </c>
      <c r="D82" s="81" t="s">
        <v>23</v>
      </c>
      <c r="E82" s="81" t="s">
        <v>24</v>
      </c>
      <c r="F82" s="81" t="s">
        <v>77</v>
      </c>
      <c r="G82" s="89"/>
      <c r="H82" s="90">
        <v>1500</v>
      </c>
      <c r="I82" s="402">
        <f>SUM(H82:H86)</f>
        <v>8468.39</v>
      </c>
      <c r="J82" s="69"/>
    </row>
    <row r="83" spans="1:10" ht="16.5" customHeight="1">
      <c r="A83" s="360"/>
      <c r="B83" s="367"/>
      <c r="C83" s="93" t="s">
        <v>152</v>
      </c>
      <c r="D83" s="81" t="s">
        <v>23</v>
      </c>
      <c r="E83" s="81" t="s">
        <v>24</v>
      </c>
      <c r="F83" s="81" t="s">
        <v>74</v>
      </c>
      <c r="G83" s="76"/>
      <c r="H83" s="78">
        <v>1000</v>
      </c>
      <c r="I83" s="403"/>
      <c r="J83" s="69"/>
    </row>
    <row r="84" spans="1:10" ht="17.25" customHeight="1">
      <c r="A84" s="360"/>
      <c r="B84" s="367"/>
      <c r="C84" s="75" t="s">
        <v>29</v>
      </c>
      <c r="D84" s="76" t="s">
        <v>23</v>
      </c>
      <c r="E84" s="76" t="s">
        <v>24</v>
      </c>
      <c r="F84" s="76"/>
      <c r="G84" s="76" t="s">
        <v>28</v>
      </c>
      <c r="H84" s="78">
        <v>4000</v>
      </c>
      <c r="I84" s="403"/>
      <c r="J84" s="69"/>
    </row>
    <row r="85" spans="1:10" ht="20.25" customHeight="1">
      <c r="A85" s="360"/>
      <c r="B85" s="367"/>
      <c r="C85" s="75" t="s">
        <v>170</v>
      </c>
      <c r="D85" s="76" t="s">
        <v>42</v>
      </c>
      <c r="E85" s="76" t="s">
        <v>78</v>
      </c>
      <c r="F85" s="76" t="s">
        <v>74</v>
      </c>
      <c r="G85" s="76"/>
      <c r="H85" s="78">
        <v>1800</v>
      </c>
      <c r="I85" s="403"/>
      <c r="J85" s="69"/>
    </row>
    <row r="86" spans="1:10" ht="16.5" customHeight="1" thickBot="1">
      <c r="A86" s="360"/>
      <c r="B86" s="367"/>
      <c r="C86" s="80" t="s">
        <v>171</v>
      </c>
      <c r="D86" s="97" t="s">
        <v>49</v>
      </c>
      <c r="E86" s="97" t="s">
        <v>50</v>
      </c>
      <c r="F86" s="97" t="s">
        <v>83</v>
      </c>
      <c r="G86" s="76"/>
      <c r="H86" s="78">
        <v>168.39</v>
      </c>
      <c r="I86" s="403"/>
      <c r="J86" s="69"/>
    </row>
    <row r="87" spans="1:10" ht="17.25" customHeight="1">
      <c r="A87" s="359" t="s">
        <v>172</v>
      </c>
      <c r="B87" s="361">
        <v>11851.27</v>
      </c>
      <c r="C87" s="93" t="s">
        <v>152</v>
      </c>
      <c r="D87" s="81" t="s">
        <v>23</v>
      </c>
      <c r="E87" s="81" t="s">
        <v>24</v>
      </c>
      <c r="F87" s="81" t="s">
        <v>77</v>
      </c>
      <c r="G87" s="89"/>
      <c r="H87" s="90">
        <v>600</v>
      </c>
      <c r="I87" s="363">
        <f>SUM(H87:H92)</f>
        <v>11851.27</v>
      </c>
      <c r="J87" s="69"/>
    </row>
    <row r="88" spans="1:10" ht="18" customHeight="1">
      <c r="A88" s="360"/>
      <c r="B88" s="362"/>
      <c r="C88" s="93" t="s">
        <v>152</v>
      </c>
      <c r="D88" s="81" t="s">
        <v>23</v>
      </c>
      <c r="E88" s="81" t="s">
        <v>24</v>
      </c>
      <c r="F88" s="81" t="s">
        <v>74</v>
      </c>
      <c r="G88" s="81"/>
      <c r="H88" s="95">
        <v>600</v>
      </c>
      <c r="I88" s="364"/>
      <c r="J88" s="69"/>
    </row>
    <row r="89" spans="1:10" ht="19.5" customHeight="1">
      <c r="A89" s="360"/>
      <c r="B89" s="362"/>
      <c r="C89" s="93" t="s">
        <v>173</v>
      </c>
      <c r="D89" s="81" t="s">
        <v>46</v>
      </c>
      <c r="E89" s="81" t="s">
        <v>47</v>
      </c>
      <c r="F89" s="81" t="s">
        <v>77</v>
      </c>
      <c r="G89" s="81"/>
      <c r="H89" s="95">
        <v>1750</v>
      </c>
      <c r="I89" s="364"/>
      <c r="J89" s="69"/>
    </row>
    <row r="90" spans="1:10" ht="18" customHeight="1">
      <c r="A90" s="360"/>
      <c r="B90" s="362"/>
      <c r="C90" s="93" t="s">
        <v>174</v>
      </c>
      <c r="D90" s="81" t="s">
        <v>42</v>
      </c>
      <c r="E90" s="81" t="s">
        <v>78</v>
      </c>
      <c r="F90" s="81" t="s">
        <v>83</v>
      </c>
      <c r="G90" s="81"/>
      <c r="H90" s="95">
        <v>2000</v>
      </c>
      <c r="I90" s="364"/>
      <c r="J90" s="69"/>
    </row>
    <row r="91" spans="1:10" ht="24" customHeight="1">
      <c r="A91" s="360"/>
      <c r="B91" s="362"/>
      <c r="C91" s="75" t="s">
        <v>26</v>
      </c>
      <c r="D91" s="76" t="s">
        <v>23</v>
      </c>
      <c r="E91" s="76" t="s">
        <v>24</v>
      </c>
      <c r="F91" s="77"/>
      <c r="G91" s="76" t="s">
        <v>16</v>
      </c>
      <c r="H91" s="78">
        <v>5000</v>
      </c>
      <c r="I91" s="364"/>
      <c r="J91" s="69"/>
    </row>
    <row r="92" spans="1:10" ht="19.5" customHeight="1" thickBot="1">
      <c r="A92" s="372"/>
      <c r="B92" s="374"/>
      <c r="C92" s="80" t="s">
        <v>175</v>
      </c>
      <c r="D92" s="97" t="s">
        <v>49</v>
      </c>
      <c r="E92" s="97" t="s">
        <v>50</v>
      </c>
      <c r="F92" s="97" t="s">
        <v>77</v>
      </c>
      <c r="G92" s="82"/>
      <c r="H92" s="83">
        <v>1901.27</v>
      </c>
      <c r="I92" s="390"/>
      <c r="J92" s="69"/>
    </row>
    <row r="93" spans="1:10" ht="19.5" customHeight="1" thickBot="1">
      <c r="A93" s="102" t="s">
        <v>176</v>
      </c>
      <c r="B93" s="103">
        <v>11537.62</v>
      </c>
      <c r="C93" s="104" t="s">
        <v>177</v>
      </c>
      <c r="D93" s="105" t="s">
        <v>49</v>
      </c>
      <c r="E93" s="105" t="s">
        <v>50</v>
      </c>
      <c r="F93" s="106"/>
      <c r="G93" s="105" t="s">
        <v>28</v>
      </c>
      <c r="H93" s="107">
        <v>11537.62</v>
      </c>
      <c r="I93" s="139">
        <f>SUM(H93:H93)</f>
        <v>11537.62</v>
      </c>
      <c r="J93" s="69"/>
    </row>
    <row r="94" spans="1:10" ht="19.5" customHeight="1" thickBot="1" thickTop="1">
      <c r="A94" s="140" t="s">
        <v>70</v>
      </c>
      <c r="B94" s="141">
        <f>SUM(B6:B93)</f>
        <v>309141.04000000004</v>
      </c>
      <c r="C94" s="142"/>
      <c r="D94" s="143"/>
      <c r="E94" s="143"/>
      <c r="F94" s="144">
        <f>SUM(H7:H11)+H13+SUM(H15:H20)+SUM(H22:H33)+SUM(H35:H44)+SUM(H46:H48)+SUM(H50:H52)+SUM(H55:H57)+SUM(H60:H78)+SUM(H80:H83)+SUM(H85:H90)+H92+H12</f>
        <v>212214.18</v>
      </c>
      <c r="G94" s="145">
        <f>H6+H14+H21+H34+H45+H49+H53+H54+H58+H59+H79+H84+H91+H93</f>
        <v>96352.62999999999</v>
      </c>
      <c r="H94" s="146"/>
      <c r="I94" s="147">
        <f>SUM(I6:I93)</f>
        <v>308566.81</v>
      </c>
      <c r="J94" s="69"/>
    </row>
    <row r="95" spans="2:9" ht="19.5" customHeight="1" thickTop="1">
      <c r="B95" s="148"/>
      <c r="C95" s="148"/>
      <c r="D95" s="148"/>
      <c r="E95" s="148"/>
      <c r="F95" s="148"/>
      <c r="G95" s="148"/>
      <c r="H95" s="148"/>
      <c r="I95" s="148"/>
    </row>
  </sheetData>
  <mergeCells count="56"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  <mergeCell ref="A70:A72"/>
    <mergeCell ref="B70:B72"/>
    <mergeCell ref="I70:I72"/>
    <mergeCell ref="A73:A78"/>
    <mergeCell ref="B73:B78"/>
    <mergeCell ref="I73:I78"/>
    <mergeCell ref="A59:A61"/>
    <mergeCell ref="B59:B61"/>
    <mergeCell ref="I59:I61"/>
    <mergeCell ref="A62:A69"/>
    <mergeCell ref="B62:B69"/>
    <mergeCell ref="I62:I69"/>
    <mergeCell ref="A54:A56"/>
    <mergeCell ref="B54:B56"/>
    <mergeCell ref="I54:I56"/>
    <mergeCell ref="A57:A58"/>
    <mergeCell ref="B57:B58"/>
    <mergeCell ref="I57:I58"/>
    <mergeCell ref="A43:A49"/>
    <mergeCell ref="B43:B49"/>
    <mergeCell ref="I43:I49"/>
    <mergeCell ref="A50:A53"/>
    <mergeCell ref="B50:B53"/>
    <mergeCell ref="I50:I53"/>
    <mergeCell ref="A36:A39"/>
    <mergeCell ref="B36:B39"/>
    <mergeCell ref="I36:I39"/>
    <mergeCell ref="A40:A42"/>
    <mergeCell ref="B40:B42"/>
    <mergeCell ref="I40:I42"/>
    <mergeCell ref="A21:A30"/>
    <mergeCell ref="B21:B30"/>
    <mergeCell ref="I21:I30"/>
    <mergeCell ref="A32:A34"/>
    <mergeCell ref="B32:B34"/>
    <mergeCell ref="I32:I34"/>
    <mergeCell ref="A12:A13"/>
    <mergeCell ref="B12:B13"/>
    <mergeCell ref="I12:I13"/>
    <mergeCell ref="A14:A18"/>
    <mergeCell ref="B14:B18"/>
    <mergeCell ref="I14:I18"/>
    <mergeCell ref="D2:I2"/>
    <mergeCell ref="A3:I3"/>
    <mergeCell ref="A6:A11"/>
    <mergeCell ref="B6:B11"/>
    <mergeCell ref="I6:I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3" sqref="G3:L3"/>
    </sheetView>
  </sheetViews>
  <sheetFormatPr defaultColWidth="9.140625" defaultRowHeight="19.5" customHeight="1"/>
  <cols>
    <col min="1" max="1" width="3.7109375" style="158" customWidth="1"/>
    <col min="2" max="2" width="44.140625" style="158" customWidth="1"/>
    <col min="3" max="4" width="9.7109375" style="158" customWidth="1"/>
    <col min="5" max="5" width="11.140625" style="158" customWidth="1"/>
    <col min="6" max="6" width="10.7109375" style="158" customWidth="1"/>
    <col min="7" max="7" width="8.140625" style="158" customWidth="1"/>
    <col min="8" max="8" width="7.8515625" style="158" customWidth="1"/>
    <col min="9" max="9" width="10.28125" style="158" customWidth="1"/>
    <col min="10" max="10" width="8.28125" style="158" customWidth="1"/>
    <col min="11" max="11" width="8.140625" style="158" customWidth="1"/>
    <col min="12" max="16384" width="9.140625" style="158" customWidth="1"/>
  </cols>
  <sheetData>
    <row r="1" spans="2:4" ht="34.5" customHeight="1">
      <c r="B1" s="404" t="s">
        <v>565</v>
      </c>
      <c r="C1" s="404"/>
      <c r="D1" s="404"/>
    </row>
    <row r="2" ht="8.25" customHeight="1">
      <c r="A2" s="159"/>
    </row>
    <row r="3" spans="1:12" ht="32.25" customHeight="1">
      <c r="A3" s="160"/>
      <c r="B3" s="160"/>
      <c r="C3" s="160"/>
      <c r="D3" s="160"/>
      <c r="E3" s="160"/>
      <c r="F3" s="160"/>
      <c r="G3" s="405" t="s">
        <v>190</v>
      </c>
      <c r="H3" s="405"/>
      <c r="I3" s="405"/>
      <c r="J3" s="405"/>
      <c r="K3" s="405"/>
      <c r="L3" s="405"/>
    </row>
    <row r="4" spans="1:12" ht="18.75" customHeight="1">
      <c r="A4" s="406" t="s">
        <v>191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2" ht="15.75" customHeight="1">
      <c r="A5" s="407" t="s">
        <v>192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ht="18.75" customHeight="1" thickBo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7.5" customHeight="1" thickTop="1">
      <c r="A7" s="408" t="s">
        <v>193</v>
      </c>
      <c r="B7" s="410" t="s">
        <v>194</v>
      </c>
      <c r="C7" s="412" t="s">
        <v>195</v>
      </c>
      <c r="D7" s="412" t="s">
        <v>196</v>
      </c>
      <c r="E7" s="414"/>
      <c r="F7" s="415"/>
      <c r="G7" s="415"/>
      <c r="H7" s="415"/>
      <c r="I7" s="415"/>
      <c r="J7" s="415"/>
      <c r="K7" s="415"/>
      <c r="L7" s="416"/>
    </row>
    <row r="8" spans="1:12" ht="18.75" customHeight="1">
      <c r="A8" s="409"/>
      <c r="B8" s="411"/>
      <c r="C8" s="413"/>
      <c r="D8" s="413"/>
      <c r="E8" s="417" t="s">
        <v>197</v>
      </c>
      <c r="F8" s="417"/>
      <c r="G8" s="417"/>
      <c r="H8" s="417"/>
      <c r="I8" s="417"/>
      <c r="J8" s="417"/>
      <c r="K8" s="417"/>
      <c r="L8" s="418"/>
    </row>
    <row r="9" spans="1:12" ht="17.25" customHeight="1">
      <c r="A9" s="409"/>
      <c r="B9" s="411"/>
      <c r="C9" s="413"/>
      <c r="D9" s="413"/>
      <c r="E9" s="419" t="s">
        <v>198</v>
      </c>
      <c r="F9" s="419"/>
      <c r="G9" s="419"/>
      <c r="H9" s="419"/>
      <c r="I9" s="419" t="s">
        <v>199</v>
      </c>
      <c r="J9" s="419"/>
      <c r="K9" s="419"/>
      <c r="L9" s="420"/>
    </row>
    <row r="10" spans="1:12" ht="15.75" customHeight="1">
      <c r="A10" s="409"/>
      <c r="B10" s="411"/>
      <c r="C10" s="413"/>
      <c r="D10" s="413"/>
      <c r="E10" s="421" t="s">
        <v>200</v>
      </c>
      <c r="F10" s="422" t="s">
        <v>201</v>
      </c>
      <c r="G10" s="423"/>
      <c r="H10" s="424"/>
      <c r="I10" s="421" t="s">
        <v>202</v>
      </c>
      <c r="J10" s="421" t="s">
        <v>201</v>
      </c>
      <c r="K10" s="421"/>
      <c r="L10" s="425"/>
    </row>
    <row r="11" spans="1:12" ht="33.75" customHeight="1">
      <c r="A11" s="409"/>
      <c r="B11" s="411"/>
      <c r="C11" s="413"/>
      <c r="D11" s="413"/>
      <c r="E11" s="421"/>
      <c r="F11" s="161" t="s">
        <v>9</v>
      </c>
      <c r="G11" s="161" t="s">
        <v>203</v>
      </c>
      <c r="H11" s="161" t="s">
        <v>204</v>
      </c>
      <c r="I11" s="421"/>
      <c r="J11" s="163" t="s">
        <v>205</v>
      </c>
      <c r="K11" s="161" t="s">
        <v>203</v>
      </c>
      <c r="L11" s="162" t="s">
        <v>204</v>
      </c>
    </row>
    <row r="12" spans="1:12" ht="12" customHeight="1">
      <c r="A12" s="164">
        <v>1</v>
      </c>
      <c r="B12" s="165">
        <v>2</v>
      </c>
      <c r="C12" s="166">
        <v>3</v>
      </c>
      <c r="D12" s="166">
        <v>4</v>
      </c>
      <c r="E12" s="165">
        <v>5</v>
      </c>
      <c r="F12" s="165">
        <v>6</v>
      </c>
      <c r="G12" s="166">
        <v>7</v>
      </c>
      <c r="H12" s="165">
        <v>8</v>
      </c>
      <c r="I12" s="165">
        <v>9</v>
      </c>
      <c r="J12" s="165">
        <v>10</v>
      </c>
      <c r="K12" s="166">
        <v>11</v>
      </c>
      <c r="L12" s="167">
        <v>12</v>
      </c>
    </row>
    <row r="13" spans="1:12" ht="16.5" customHeight="1" thickBot="1">
      <c r="A13" s="168" t="s">
        <v>206</v>
      </c>
      <c r="B13" s="169" t="s">
        <v>207</v>
      </c>
      <c r="C13" s="170"/>
      <c r="D13" s="171">
        <f>E13+I13</f>
        <v>150000</v>
      </c>
      <c r="E13" s="171">
        <f>SUM(F13:H13)</f>
        <v>56118</v>
      </c>
      <c r="F13" s="172">
        <f>F18</f>
        <v>56118</v>
      </c>
      <c r="G13" s="173">
        <f>G18</f>
        <v>0</v>
      </c>
      <c r="H13" s="173"/>
      <c r="I13" s="171">
        <f>SUM(J13:L13)</f>
        <v>93882</v>
      </c>
      <c r="J13" s="173">
        <f>J18</f>
        <v>0</v>
      </c>
      <c r="K13" s="173">
        <f>K18</f>
        <v>0</v>
      </c>
      <c r="L13" s="174">
        <f>L18</f>
        <v>93882</v>
      </c>
    </row>
    <row r="14" spans="1:12" ht="18" customHeight="1">
      <c r="A14" s="426" t="s">
        <v>208</v>
      </c>
      <c r="B14" s="175" t="s">
        <v>209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30"/>
    </row>
    <row r="15" spans="1:12" ht="30.75" customHeight="1">
      <c r="A15" s="427"/>
      <c r="B15" s="176" t="s">
        <v>210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2"/>
    </row>
    <row r="16" spans="1:12" ht="24.75" customHeight="1">
      <c r="A16" s="427"/>
      <c r="B16" s="177" t="s">
        <v>211</v>
      </c>
      <c r="C16" s="433" t="s">
        <v>212</v>
      </c>
      <c r="D16" s="178"/>
      <c r="E16" s="179"/>
      <c r="F16" s="179"/>
      <c r="G16" s="180"/>
      <c r="H16" s="179"/>
      <c r="I16" s="179"/>
      <c r="J16" s="180"/>
      <c r="K16" s="180"/>
      <c r="L16" s="181"/>
    </row>
    <row r="17" spans="1:12" ht="12" customHeight="1">
      <c r="A17" s="427"/>
      <c r="B17" s="182" t="s">
        <v>213</v>
      </c>
      <c r="C17" s="434"/>
      <c r="D17" s="183">
        <f>E17+I17</f>
        <v>150000</v>
      </c>
      <c r="E17" s="183">
        <f>SUM(F17:H17)</f>
        <v>56118</v>
      </c>
      <c r="F17" s="183">
        <v>56118</v>
      </c>
      <c r="G17" s="183">
        <v>0</v>
      </c>
      <c r="H17" s="183"/>
      <c r="I17" s="183">
        <f>SUM(J17:L17)</f>
        <v>93882</v>
      </c>
      <c r="J17" s="184"/>
      <c r="K17" s="184"/>
      <c r="L17" s="185">
        <f>87682+6200</f>
        <v>93882</v>
      </c>
    </row>
    <row r="18" spans="1:12" ht="15.75" customHeight="1" thickBot="1">
      <c r="A18" s="428"/>
      <c r="B18" s="186" t="s">
        <v>214</v>
      </c>
      <c r="C18" s="435"/>
      <c r="D18" s="187">
        <f>E18+I18</f>
        <v>150000</v>
      </c>
      <c r="E18" s="188">
        <f aca="true" t="shared" si="0" ref="E18:L18">SUM(E17:E17)</f>
        <v>56118</v>
      </c>
      <c r="F18" s="188">
        <f t="shared" si="0"/>
        <v>56118</v>
      </c>
      <c r="G18" s="188">
        <f t="shared" si="0"/>
        <v>0</v>
      </c>
      <c r="H18" s="188">
        <f t="shared" si="0"/>
        <v>0</v>
      </c>
      <c r="I18" s="188">
        <f t="shared" si="0"/>
        <v>93882</v>
      </c>
      <c r="J18" s="188">
        <f t="shared" si="0"/>
        <v>0</v>
      </c>
      <c r="K18" s="188">
        <f t="shared" si="0"/>
        <v>0</v>
      </c>
      <c r="L18" s="189">
        <f t="shared" si="0"/>
        <v>93882</v>
      </c>
    </row>
    <row r="19" spans="1:12" ht="19.5" customHeight="1" thickBot="1" thickTop="1">
      <c r="A19" s="190"/>
      <c r="B19" s="191"/>
      <c r="C19" s="192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19.5" customHeight="1" thickTop="1">
      <c r="A20" s="194" t="s">
        <v>215</v>
      </c>
      <c r="B20" s="195" t="s">
        <v>216</v>
      </c>
      <c r="C20" s="196">
        <v>0</v>
      </c>
      <c r="D20" s="197">
        <f>D26</f>
        <v>0</v>
      </c>
      <c r="E20" s="197">
        <f>E25</f>
        <v>0</v>
      </c>
      <c r="F20" s="198">
        <f>F26</f>
        <v>0</v>
      </c>
      <c r="G20" s="197">
        <v>0</v>
      </c>
      <c r="H20" s="197">
        <f>H26</f>
        <v>0</v>
      </c>
      <c r="I20" s="197">
        <f>I26</f>
        <v>0</v>
      </c>
      <c r="J20" s="197">
        <v>0</v>
      </c>
      <c r="K20" s="197">
        <v>0</v>
      </c>
      <c r="L20" s="199">
        <f>L26</f>
        <v>0</v>
      </c>
    </row>
    <row r="21" spans="1:12" ht="17.25" customHeight="1">
      <c r="A21" s="436" t="s">
        <v>208</v>
      </c>
      <c r="B21" s="200" t="s">
        <v>217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9"/>
    </row>
    <row r="22" spans="1:12" ht="17.25" customHeight="1">
      <c r="A22" s="427"/>
      <c r="B22" s="201" t="s">
        <v>218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9"/>
    </row>
    <row r="23" spans="1:12" ht="11.25" customHeight="1">
      <c r="A23" s="427"/>
      <c r="B23" s="440" t="s">
        <v>219</v>
      </c>
      <c r="C23" s="433"/>
      <c r="D23" s="443"/>
      <c r="E23" s="443"/>
      <c r="F23" s="443"/>
      <c r="G23" s="443"/>
      <c r="H23" s="443"/>
      <c r="I23" s="443"/>
      <c r="J23" s="443"/>
      <c r="K23" s="443"/>
      <c r="L23" s="445"/>
    </row>
    <row r="24" spans="1:12" ht="8.25" customHeight="1">
      <c r="A24" s="427"/>
      <c r="B24" s="441"/>
      <c r="C24" s="434"/>
      <c r="D24" s="444"/>
      <c r="E24" s="444"/>
      <c r="F24" s="444"/>
      <c r="G24" s="444"/>
      <c r="H24" s="444"/>
      <c r="I24" s="444"/>
      <c r="J24" s="444"/>
      <c r="K24" s="444"/>
      <c r="L24" s="446"/>
    </row>
    <row r="25" spans="1:12" ht="14.25" customHeight="1">
      <c r="A25" s="427"/>
      <c r="B25" s="182" t="s">
        <v>220</v>
      </c>
      <c r="C25" s="434"/>
      <c r="D25" s="183"/>
      <c r="E25" s="202"/>
      <c r="F25" s="202"/>
      <c r="G25" s="202"/>
      <c r="H25" s="202"/>
      <c r="I25" s="183"/>
      <c r="J25" s="202"/>
      <c r="K25" s="202"/>
      <c r="L25" s="203"/>
    </row>
    <row r="26" spans="1:12" ht="19.5" customHeight="1">
      <c r="A26" s="437"/>
      <c r="B26" s="204" t="s">
        <v>214</v>
      </c>
      <c r="C26" s="442"/>
      <c r="D26" s="205"/>
      <c r="E26" s="205"/>
      <c r="F26" s="205"/>
      <c r="G26" s="205"/>
      <c r="H26" s="205"/>
      <c r="I26" s="205"/>
      <c r="J26" s="205"/>
      <c r="K26" s="205"/>
      <c r="L26" s="206"/>
    </row>
    <row r="27" spans="1:12" ht="19.5" customHeight="1" thickBot="1">
      <c r="A27" s="447" t="s">
        <v>221</v>
      </c>
      <c r="B27" s="448"/>
      <c r="C27" s="207">
        <f>C20+C13</f>
        <v>0</v>
      </c>
      <c r="D27" s="208">
        <f>E27+I27</f>
        <v>150000</v>
      </c>
      <c r="E27" s="208">
        <f>SUM(F27:H27)</f>
        <v>56118</v>
      </c>
      <c r="F27" s="208">
        <f aca="true" t="shared" si="1" ref="F27:L27">F20+F13</f>
        <v>56118</v>
      </c>
      <c r="G27" s="208">
        <f t="shared" si="1"/>
        <v>0</v>
      </c>
      <c r="H27" s="208">
        <f t="shared" si="1"/>
        <v>0</v>
      </c>
      <c r="I27" s="208">
        <f t="shared" si="1"/>
        <v>93882</v>
      </c>
      <c r="J27" s="208">
        <f t="shared" si="1"/>
        <v>0</v>
      </c>
      <c r="K27" s="208">
        <f t="shared" si="1"/>
        <v>0</v>
      </c>
      <c r="L27" s="209">
        <f t="shared" si="1"/>
        <v>93882</v>
      </c>
    </row>
    <row r="28" ht="19.5" customHeight="1" thickTop="1"/>
  </sheetData>
  <mergeCells count="33">
    <mergeCell ref="K23:K24"/>
    <mergeCell ref="L23:L24"/>
    <mergeCell ref="A27:B27"/>
    <mergeCell ref="G23:G24"/>
    <mergeCell ref="H23:H24"/>
    <mergeCell ref="I23:I24"/>
    <mergeCell ref="J23:J24"/>
    <mergeCell ref="A14:A18"/>
    <mergeCell ref="C14:L15"/>
    <mergeCell ref="C16:C18"/>
    <mergeCell ref="A21:A26"/>
    <mergeCell ref="C21:L22"/>
    <mergeCell ref="B23:B24"/>
    <mergeCell ref="C23:C26"/>
    <mergeCell ref="D23:D24"/>
    <mergeCell ref="E23:E24"/>
    <mergeCell ref="F23:F24"/>
    <mergeCell ref="E10:E11"/>
    <mergeCell ref="F10:H10"/>
    <mergeCell ref="I10:I11"/>
    <mergeCell ref="J10:L10"/>
    <mergeCell ref="E7:L7"/>
    <mergeCell ref="E8:L8"/>
    <mergeCell ref="E9:H9"/>
    <mergeCell ref="I9:L9"/>
    <mergeCell ref="A7:A11"/>
    <mergeCell ref="B7:B11"/>
    <mergeCell ref="C7:C11"/>
    <mergeCell ref="D7:D11"/>
    <mergeCell ref="B1:D1"/>
    <mergeCell ref="G3:L3"/>
    <mergeCell ref="A4:L4"/>
    <mergeCell ref="A5:L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2011-05-30T07:27:07Z</cp:lastPrinted>
  <dcterms:created xsi:type="dcterms:W3CDTF">2011-03-21T12:32:58Z</dcterms:created>
  <dcterms:modified xsi:type="dcterms:W3CDTF">2011-05-30T07:27:23Z</dcterms:modified>
  <cp:category/>
  <cp:version/>
  <cp:contentType/>
  <cp:contentStatus/>
</cp:coreProperties>
</file>