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zał.3" sheetId="1" r:id="rId1"/>
    <sheet name="zał.4" sheetId="2" r:id="rId2"/>
    <sheet name="zał.5" sheetId="3" r:id="rId3"/>
    <sheet name="zał6" sheetId="4" r:id="rId4"/>
    <sheet name="zał.7" sheetId="5" r:id="rId5"/>
    <sheet name="zał 8" sheetId="6" r:id="rId6"/>
    <sheet name="zał.9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<sst xmlns="http://schemas.openxmlformats.org/spreadsheetml/2006/main" count="415" uniqueCount="242">
  <si>
    <t>Załącznik Nr 8 do Uchwały Rady Gminy w Chojnowie                                                                             Nr XLIV/261/2006 z dnia 25 stycznia 2006</t>
  </si>
  <si>
    <t>PLAN PRZYCHODÓW I WYDATKÓW</t>
  </si>
  <si>
    <t>Gminnego Zakładu Gospodarki Komunalnej i Mieszkaniowej w Chojnowie                   na rok 2006</t>
  </si>
  <si>
    <t>Plan przychodów na rok 2006</t>
  </si>
  <si>
    <t>Stan środków na początek roku</t>
  </si>
  <si>
    <t>§ 2650</t>
  </si>
  <si>
    <r>
      <t>Dotacja z budżetu Gminy na zadania bieżące (netto)</t>
    </r>
    <r>
      <rPr>
        <vertAlign val="superscript"/>
        <sz val="10"/>
        <rFont val="Arial CE"/>
        <family val="2"/>
      </rPr>
      <t>*</t>
    </r>
  </si>
  <si>
    <t>§ 0830</t>
  </si>
  <si>
    <t>Wpływy z usług</t>
  </si>
  <si>
    <t>Pozostałe przychody</t>
  </si>
  <si>
    <t>RAZEM</t>
  </si>
  <si>
    <t>Plan wydatków na rok 2006</t>
  </si>
  <si>
    <t>§ 3020</t>
  </si>
  <si>
    <t>Wydatki osobowe niezaliczone do wynagrodzeń</t>
  </si>
  <si>
    <t>§ 4010</t>
  </si>
  <si>
    <t>Wynagrodzenia osobowe pracowników</t>
  </si>
  <si>
    <t>§ 4040</t>
  </si>
  <si>
    <t>Dodatkowe wynagrodzenie roczne</t>
  </si>
  <si>
    <t>§ 4110</t>
  </si>
  <si>
    <t>Składki na ubezpieczenia społeczne</t>
  </si>
  <si>
    <t>§ 4120</t>
  </si>
  <si>
    <t>Składki na Fundusz Pracy</t>
  </si>
  <si>
    <t>§ 4170</t>
  </si>
  <si>
    <t>Wynagrodzenia bezosobowe</t>
  </si>
  <si>
    <t>§ 4210</t>
  </si>
  <si>
    <t>Zakup materiałów i wyposażenia.</t>
  </si>
  <si>
    <t>§ 4260</t>
  </si>
  <si>
    <t>Zakup energii</t>
  </si>
  <si>
    <t>§ 4270</t>
  </si>
  <si>
    <t>Zakup usług remontowych.</t>
  </si>
  <si>
    <t>§ 4300</t>
  </si>
  <si>
    <t>Zakup usług pozostałych.</t>
  </si>
  <si>
    <t>§ 4410</t>
  </si>
  <si>
    <t>Podróże służbowe krajowe</t>
  </si>
  <si>
    <t>§ 4430</t>
  </si>
  <si>
    <t>Różne opłaty i składki</t>
  </si>
  <si>
    <t>§ 4440</t>
  </si>
  <si>
    <t>Odpisy na zakładowy fundusz świadczeń socjalnych</t>
  </si>
  <si>
    <t>§ 4480</t>
  </si>
  <si>
    <t>Podatek od nieruchomości</t>
  </si>
  <si>
    <t>§ 4520</t>
  </si>
  <si>
    <t>Opłaty na rzecz budżetu jednostek samorządu terytorialnego</t>
  </si>
  <si>
    <t>§ 4530</t>
  </si>
  <si>
    <t>Podatek od towarów i usług (VAT)</t>
  </si>
  <si>
    <t>Pozostałe wydatki (stanowiące koszty</t>
  </si>
  <si>
    <t>Stan środków na koniec roku</t>
  </si>
  <si>
    <r>
      <t xml:space="preserve">* </t>
    </r>
    <r>
      <rPr>
        <sz val="10"/>
        <rFont val="Arial CE"/>
        <family val="2"/>
      </rPr>
      <t>dotacja brutto - 163.000,00</t>
    </r>
  </si>
  <si>
    <t>Załącznik nr 6</t>
  </si>
  <si>
    <t>do Uchwały Rady Gminy w Chojnowie</t>
  </si>
  <si>
    <t>Załącznik nr 9</t>
  </si>
  <si>
    <t>nr XLIV/261/2006 z dnia 25 stycznia 2006r.</t>
  </si>
  <si>
    <t>DOTACJA PODMIOTOWA Z BUDŻETU DLA INSTYTUCJI KULTURY - BIBLIOTEKI</t>
  </si>
  <si>
    <t>LP</t>
  </si>
  <si>
    <t>TREŚĆ</t>
  </si>
  <si>
    <t>KWOTA</t>
  </si>
  <si>
    <t>1.</t>
  </si>
  <si>
    <t>WYNAGRODZENIA I POCHODNE</t>
  </si>
  <si>
    <t>2.</t>
  </si>
  <si>
    <t>ZAKUP MATERIAŁÓW I WYPOSAŻENIA</t>
  </si>
  <si>
    <t>3.</t>
  </si>
  <si>
    <t>ZAKUP POMOCY NAUKOWYCH I DYDAKTYCZNYCH</t>
  </si>
  <si>
    <t>4.</t>
  </si>
  <si>
    <t>ZAKUP USŁUG POZOSTAŁYCH</t>
  </si>
  <si>
    <t>5.</t>
  </si>
  <si>
    <t>ZAKUP ENERGII</t>
  </si>
  <si>
    <t>6.</t>
  </si>
  <si>
    <t>PODRÓŻE SŁUŻBOWE KRAJOWE</t>
  </si>
  <si>
    <t>7.</t>
  </si>
  <si>
    <t>ODPIS NA ZAKŁADOWY FUNDUSZ ŚWIADCZEŃ SOCJALNYCH</t>
  </si>
  <si>
    <t>8.</t>
  </si>
  <si>
    <t>PODATEK OD NIERUCHOMOŚCI</t>
  </si>
  <si>
    <t>Załącznik Nr 4</t>
  </si>
  <si>
    <t>Nr XLIV/261/2006 dnia  25 stycznia 2006r.</t>
  </si>
  <si>
    <t>w zł.</t>
  </si>
  <si>
    <t>Dział</t>
  </si>
  <si>
    <t>Rozdział</t>
  </si>
  <si>
    <t>Wyszczególnienie</t>
  </si>
  <si>
    <t>§</t>
  </si>
  <si>
    <t>Dochody</t>
  </si>
  <si>
    <t>Wydatki</t>
  </si>
  <si>
    <t>Ogółem</t>
  </si>
  <si>
    <t>Wynagrodzenia</t>
  </si>
  <si>
    <t>Pochodne</t>
  </si>
  <si>
    <t>Pozostałe</t>
  </si>
  <si>
    <t>Urząd Wojewódzki</t>
  </si>
  <si>
    <t>Urzedy Naczelnych Organów Władzy</t>
  </si>
  <si>
    <t>Pozostałe wydatki obronne</t>
  </si>
  <si>
    <t>Obrona Cywilna</t>
  </si>
  <si>
    <t>Świadczenia rodzinne oraz składki na ubezp.em.rent.z ubezp. Społ.</t>
  </si>
  <si>
    <t>85213</t>
  </si>
  <si>
    <t>Składki na ubezpieczenie zdrowotne</t>
  </si>
  <si>
    <t>85214</t>
  </si>
  <si>
    <t>Zasiłki i pomoc w naturze oraz składki na ubezpieczenia społeczne</t>
  </si>
  <si>
    <t>O G Ó Ł E M:</t>
  </si>
  <si>
    <t>DOCHODY Z ZAKRESU ADMINISTRACJI RZĄDOWEJ 750</t>
  </si>
  <si>
    <t>5% dochodu dla gmin</t>
  </si>
  <si>
    <t>§ 2360</t>
  </si>
  <si>
    <t>Załącznik Nr 6 do Uchwały Rady Gminy w Chojnowie Nr XLIV/261/2006 z dnia 25 stycznia 2006r.</t>
  </si>
  <si>
    <t>PLAN ZADAŃ INWESTYCYCYJNYCH NA ROK 2006</t>
  </si>
  <si>
    <t>Nazwa inwestycji</t>
  </si>
  <si>
    <t>Wartość kosztorysowa</t>
  </si>
  <si>
    <t>Środki własne</t>
  </si>
  <si>
    <t>Zab. z odr.ter. płatności</t>
  </si>
  <si>
    <t xml:space="preserve">Pożyczki, kredyty długoterm. </t>
  </si>
  <si>
    <t>Dotacje WFOŚiGW, ZPORR, MGiP i inne</t>
  </si>
  <si>
    <t>Wydatki do poniesienia w roku budż.</t>
  </si>
  <si>
    <t>010</t>
  </si>
  <si>
    <t>01008</t>
  </si>
  <si>
    <t>6050</t>
  </si>
  <si>
    <t>Wykonanie studni odwadniającej drogę gminną w Rokitkach</t>
  </si>
  <si>
    <t>01010</t>
  </si>
  <si>
    <t>Wodociąg Goliszów.</t>
  </si>
  <si>
    <t>Budowa sieci wodociągowej do strefy gospodarczej Krzywa -  Okmiany</t>
  </si>
  <si>
    <t>Budowa sieci wodociągowej we wsi Gołaczów wraz z przyłączami do budynków.</t>
  </si>
  <si>
    <t>Budowa  sieci wodociągowej wraz z przyłączami do budynków  we  wsi  Biała gmina Chojnów.</t>
  </si>
  <si>
    <t>6058</t>
  </si>
  <si>
    <t>6059</t>
  </si>
  <si>
    <t>Wykonanie przyłącza do strefy gospodarczej w Gołaczowie</t>
  </si>
  <si>
    <t>Montaż reduktorów ciśnienia na wodociągu w miejscowości Krzywa i Jerzmanowice</t>
  </si>
  <si>
    <t>Wymiana przyłącza wodociągowego we wsi Witków</t>
  </si>
  <si>
    <t>600</t>
  </si>
  <si>
    <t>60016</t>
  </si>
  <si>
    <t>Modernizacja drogi gminnej we wsi Pawlikowice</t>
  </si>
  <si>
    <t>Wykonanie dokumentacji projektowo - kosztorysowej budowy drogi w miejscowości Krzywa</t>
  </si>
  <si>
    <t>Wykonanie dokumentacji projektowo - kosztorysowej budowy dróg na Terenie Aktywizacji Gospodarczej Okmiany-Krzywa</t>
  </si>
  <si>
    <t>Modernizacja drogi gminnej w Krzywej</t>
  </si>
  <si>
    <t>6060</t>
  </si>
  <si>
    <t>Zakup wiat przystankowych</t>
  </si>
  <si>
    <t>700</t>
  </si>
  <si>
    <t>70005</t>
  </si>
  <si>
    <t>Zakup  gruntów  ANR</t>
  </si>
  <si>
    <t>Zakup  gruntu na Terenie Aktywizacji Gospodarczej w Gołaczowie</t>
  </si>
  <si>
    <t>70095</t>
  </si>
  <si>
    <t>Budowa świetlicy  wiejskiej  w  miejscowości   Pawlikowice.</t>
  </si>
  <si>
    <t>750</t>
  </si>
  <si>
    <t>75023</t>
  </si>
  <si>
    <t>Zakup  sprzętu  informatycznego, kopiarki i oprogramowania  na  potrzeby  Urzędu  Gminy</t>
  </si>
  <si>
    <t>Zakup sprzętu nagłaśniającego wykorzystywanego do organizacji imprez gminnych</t>
  </si>
  <si>
    <t>754</t>
  </si>
  <si>
    <t>75412</t>
  </si>
  <si>
    <t xml:space="preserve">Wykonanie dokumentacji technicznej rozbudowy garażu dla OSP Jaroszówka </t>
  </si>
  <si>
    <t>Przebudowa budynku gospodarczego na garaż remizy    OSP w Krzywej.</t>
  </si>
  <si>
    <t>Zakup samochodu pożarniczego dla Ochotniczej Straży Pożarnej w Krzwej</t>
  </si>
  <si>
    <t>75414</t>
  </si>
  <si>
    <t>Zakup sprzętu na wyposażenie Gminnego Zespołu Reagowania</t>
  </si>
  <si>
    <t>801</t>
  </si>
  <si>
    <t>80101</t>
  </si>
  <si>
    <t>Wykonanie dokumentacji projektowo - kosztorysowej budowy sali gimnastycznej przy Szkole Podstawowej w Krzywej</t>
  </si>
  <si>
    <t xml:space="preserve">Zakup sprzetu komuterowego do szkół podstawowych </t>
  </si>
  <si>
    <t>Zakup kserokopiarki do Szkoły Podstawowej w Starym Łomie</t>
  </si>
  <si>
    <t>851</t>
  </si>
  <si>
    <t>85121</t>
  </si>
  <si>
    <t>Wykonanie podjazdu do Ośrodka Zdrowia w Krzywej</t>
  </si>
  <si>
    <t>Modernizacja instalacji grzewczej w Ośrodku Zdrowia w Krzywej</t>
  </si>
  <si>
    <t>Zakup sprzętu EKG do GZZOP w Krzywej</t>
  </si>
  <si>
    <t>900</t>
  </si>
  <si>
    <t>90001</t>
  </si>
  <si>
    <t>Wykonanie dokumentacji technicznej budowy kanalizacji we wsi Okmiany</t>
  </si>
  <si>
    <t>90003</t>
  </si>
  <si>
    <t>Montaż piezometrów wraz z monitoringiem wysypisk w Krzywej i Grobli</t>
  </si>
  <si>
    <t xml:space="preserve">Zakup pojemników do gromadzenia posegregowanych odpadów komunalnych </t>
  </si>
  <si>
    <t>926</t>
  </si>
  <si>
    <t>92695</t>
  </si>
  <si>
    <t>Budowa boiska sportowego we wsi Witków</t>
  </si>
  <si>
    <t>Budowa  szatni sportowej we wsi Gołaczów etap I.</t>
  </si>
  <si>
    <t>*</t>
  </si>
  <si>
    <t>01095</t>
  </si>
  <si>
    <t>ROLNICTWO I ŁOWIECTWO</t>
  </si>
  <si>
    <t>Pozostała działalność</t>
  </si>
  <si>
    <t>Wybory do rad gmin, rad powiatów i sejmików województw, wybory wójtów, burmistrzów i prezydentów miasta oraz referenda gminne, powiatowe i wojewódzkie</t>
  </si>
  <si>
    <t>85278</t>
  </si>
  <si>
    <t>Usuwanie skutków klęsk żywiołowych</t>
  </si>
  <si>
    <t>Zasiłki/Zwroty akcyzy</t>
  </si>
  <si>
    <t>75411</t>
  </si>
  <si>
    <t>6620</t>
  </si>
  <si>
    <t>6640</t>
  </si>
  <si>
    <t>Dotacja celowa przekazana jednostce samorządu terytorialnego przez inną jednostkę samorządu terytorialnego będącą instytucją wdrażającą na inwestycje i zakupy inwestycyjne realizowane na podstawie porozumien (umów) - (Dofinansowanie zakupu sztandaru dla Komendy Miejskiej Państwowej Straży Pożarnej w Legnicy)</t>
  </si>
  <si>
    <t>Dotacje celowe przekazane dla powiatu na inwestycje i zakupy inwestycyjne realizowane na podstawie porozumień (umów) między jednostkami  samorządu terytorialnego - (Dofinansowanie zakupu defibrylatora na wyposażenie Jednostki Ratowniczo-Gaśniczej nr 3 w Chojnowie)</t>
  </si>
  <si>
    <t>DOCHODY I WYDATKI RACHUNKU DOCHODÓW WŁASNYCH</t>
  </si>
  <si>
    <t>SZKÓŁ PODSTAWOWYCH W GMINIE CHOJNÓW</t>
  </si>
  <si>
    <t>NA ROK 2006</t>
  </si>
  <si>
    <t>DZIAŁ</t>
  </si>
  <si>
    <t>ROZDZIAŁ</t>
  </si>
  <si>
    <t>WYSZCZEGÓLNIENIE</t>
  </si>
  <si>
    <t>DOCHODY</t>
  </si>
  <si>
    <t>WYDATKI</t>
  </si>
  <si>
    <t>Stan środków obrotowych na początek roku</t>
  </si>
  <si>
    <t>Oświata i wychowanie</t>
  </si>
  <si>
    <t>Szkoły podstawowe</t>
  </si>
  <si>
    <t>0970</t>
  </si>
  <si>
    <t>Wpływy z różnych dochodów.</t>
  </si>
  <si>
    <t>4210</t>
  </si>
  <si>
    <t>Zakup materiałów i wyposażenia</t>
  </si>
  <si>
    <t>4220</t>
  </si>
  <si>
    <t>Zakup środków żywności</t>
  </si>
  <si>
    <t>4260</t>
  </si>
  <si>
    <t>4300</t>
  </si>
  <si>
    <t>Zakup usług pozostałych</t>
  </si>
  <si>
    <t>OGÓŁEM</t>
  </si>
  <si>
    <t xml:space="preserve">wpływy z tytułu wpłat na rzecz szkoły, odszkodowania, odpłatności za obiady i czesne, odsetki bankowe od środków pieniężnych zgromadzonych na rachunku bankowym dochodów własnych jednostki, wpływy z wynajmu pomieszczeń. </t>
  </si>
  <si>
    <t xml:space="preserve">pokrycie wydatków związanych z żywieniem w szkole oraz organizowaniem zabaw dla dzieci, zakup środków czystości, pomocy naukowych i dydaktycznych, opłat bankowych, zakup opału i energii, naprawy, usuwanie usterek, remonty, opłaty telekomunikacyjne i komunalne, organizacja wycieczek dla uczniów   </t>
  </si>
  <si>
    <t>D O C H O D Y    I     W Y D A T K I</t>
  </si>
  <si>
    <t>związane z realizacją zadań zleconych</t>
  </si>
  <si>
    <t xml:space="preserve">Załącznik Nr 11 do Uchwały Rady Gminy w Chojnowie  </t>
  </si>
  <si>
    <t>Nr XLIV/261/2006 z dnia 25 stycznia 2006r.</t>
  </si>
  <si>
    <t xml:space="preserve">PLAN PRZYCHODÓW I WYDATKÓW </t>
  </si>
  <si>
    <t>Gospodarstwa Pomocniczego Urzędu Gminy w Chojnowie z/s w Piotrowicach na rok 2006</t>
  </si>
  <si>
    <t>Zakup usług remontowych</t>
  </si>
  <si>
    <t>§ 4510</t>
  </si>
  <si>
    <t>Opłaty na rzecz budżetu państwa</t>
  </si>
  <si>
    <t>§ 4570</t>
  </si>
  <si>
    <t>Odsetki od nieterminowych wpłat z tytułu pozostałych podatków i opłat</t>
  </si>
  <si>
    <t>§ 4580</t>
  </si>
  <si>
    <t>Pozostałe odsetki</t>
  </si>
  <si>
    <t>Załącznik Nr 15 do Uchwały Rady Gminy w Chojnowie                             Nr XLIV/261/2006 z dnia 25 stycznia 2006r.</t>
  </si>
  <si>
    <t>Załącznik Nr 10 do Uchwały Rady Gminy w Chojnowie                                                   Nr XLIV/261/2006 z dnia 25 stycznia 2006r.</t>
  </si>
  <si>
    <t xml:space="preserve">PRZYCHODY I WYDATKI </t>
  </si>
  <si>
    <t>GMINNEGO FUNDUSZU OCHRONY ŚRODOWISKA</t>
  </si>
  <si>
    <t>PRZYCHODY</t>
  </si>
  <si>
    <t>ROZCHODY</t>
  </si>
  <si>
    <t>Gospodarka komunalna i ochrona środowiska</t>
  </si>
  <si>
    <t>90011</t>
  </si>
  <si>
    <t>Fundusz ochrony środowiska i gospodarki wodnej</t>
  </si>
  <si>
    <t>0690</t>
  </si>
  <si>
    <t>Wpływy z różnych opłat</t>
  </si>
  <si>
    <t>6110</t>
  </si>
  <si>
    <t>Wydatki inwestycyjne funduszy celowych</t>
  </si>
  <si>
    <t>Przychody</t>
  </si>
  <si>
    <t>Opłaty i kary za gospodarcze korzystanie ze środowiska</t>
  </si>
  <si>
    <t>zadania inwestycyjne:</t>
  </si>
  <si>
    <r>
      <t xml:space="preserve">Montaż piezometrów wraz z monitoringiem wysypisk w Krzywej i Grobli </t>
    </r>
    <r>
      <rPr>
        <b/>
        <sz val="10"/>
        <rFont val="Arial"/>
        <family val="2"/>
      </rPr>
      <t>7.700,-</t>
    </r>
  </si>
  <si>
    <r>
      <t>Projekt remontu oczyszczalni ścieków w Okmianach z przystosowaniem jej do przepustowości 80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na dobę </t>
    </r>
    <r>
      <rPr>
        <b/>
        <sz val="10"/>
        <rFont val="Arial"/>
        <family val="2"/>
      </rPr>
      <t>18.300,-</t>
    </r>
  </si>
  <si>
    <t>Stan środków obrotowych na koniec roku</t>
  </si>
  <si>
    <t xml:space="preserve">75011 Administracja państwowa       § 0690 </t>
  </si>
  <si>
    <t xml:space="preserve">Załącznik Nr 8 do Uchwały Rady Gminy w Chojnowie  </t>
  </si>
  <si>
    <t>Załącznik Nr 4 do Uchwały Rady Gminy w Chojnowie                                                                             Nr III/21/2006 z dnia 29 grudnia 2006</t>
  </si>
  <si>
    <t>Załącznik Nr 5 do Uchwały Rady Gminy w Chojnowie                                                                             Nr III/21/2006 z dnia 29 grudnia 2006</t>
  </si>
  <si>
    <t>nr III/21/2006 z dnia 29 grudnia 2006r.</t>
  </si>
  <si>
    <t>Załącznik Nr 7 do Uchwały Rady Gminy w Chojnowie                                       Nr III/21/2006 dnia 29 grudnia 2006r.</t>
  </si>
  <si>
    <t>Nr III/21/2006 z dnia 29 grudnia 2006r.</t>
  </si>
  <si>
    <t>Załącznik Nr 9 do Uchwały Rady Gminy w Chojnowie                                                                             Nr III/21/2006 z dnia 29 grudnia 2006</t>
  </si>
  <si>
    <t>Załącznik Nr 3 do Uchwały Rady Gminy w Chojnowie                                          Nr III/21/2006 z dnia 29 grudnia 2006r.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</si>
</sst>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.0"/>
    <numFmt numFmtId="166" formatCode="_-* #,##0.0\ _z_ł_-;\-* #,##0.0\ _z_ł_-;_-* &quot;-&quot;??\ _z_ł_-;_-@_-"/>
  </numFmts>
  <fonts count="2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vertAlign val="superscript"/>
      <sz val="10"/>
      <name val="Arial CE"/>
      <family val="2"/>
    </font>
    <font>
      <sz val="10"/>
      <name val="Arial CE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Arial"/>
      <family val="0"/>
    </font>
    <font>
      <sz val="8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8"/>
      <name val="Arial CE"/>
      <family val="2"/>
    </font>
    <font>
      <b/>
      <sz val="14"/>
      <name val="Arial CE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 style="medium"/>
      <right style="thin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 horizontal="justify" vertical="center"/>
    </xf>
    <xf numFmtId="164" fontId="0" fillId="0" borderId="3" xfId="15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justify" vertical="center" wrapText="1"/>
    </xf>
    <xf numFmtId="164" fontId="0" fillId="0" borderId="6" xfId="15" applyNumberFormat="1" applyBorder="1" applyAlignment="1">
      <alignment horizontal="center" vertical="center"/>
    </xf>
    <xf numFmtId="0" fontId="0" fillId="0" borderId="5" xfId="0" applyBorder="1" applyAlignment="1">
      <alignment horizontal="justify" vertical="center"/>
    </xf>
    <xf numFmtId="0" fontId="0" fillId="0" borderId="4" xfId="0" applyBorder="1" applyAlignment="1">
      <alignment horizontal="center" vertical="center"/>
    </xf>
    <xf numFmtId="164" fontId="3" fillId="0" borderId="7" xfId="15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/>
    </xf>
    <xf numFmtId="164" fontId="0" fillId="0" borderId="0" xfId="15" applyNumberFormat="1" applyAlignment="1">
      <alignment/>
    </xf>
    <xf numFmtId="0" fontId="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wrapText="1"/>
    </xf>
    <xf numFmtId="164" fontId="0" fillId="0" borderId="3" xfId="15" applyNumberFormat="1" applyBorder="1" applyAlignment="1">
      <alignment/>
    </xf>
    <xf numFmtId="0" fontId="5" fillId="0" borderId="5" xfId="0" applyFont="1" applyBorder="1" applyAlignment="1">
      <alignment horizontal="left" wrapText="1"/>
    </xf>
    <xf numFmtId="164" fontId="0" fillId="0" borderId="6" xfId="15" applyNumberFormat="1" applyBorder="1" applyAlignment="1">
      <alignment/>
    </xf>
    <xf numFmtId="0" fontId="5" fillId="0" borderId="5" xfId="0" applyFont="1" applyBorder="1" applyAlignment="1">
      <alignment horizontal="justify" wrapText="1"/>
    </xf>
    <xf numFmtId="0" fontId="5" fillId="0" borderId="5" xfId="0" applyFont="1" applyBorder="1" applyAlignment="1">
      <alignment horizontal="justify" vertical="center"/>
    </xf>
    <xf numFmtId="164" fontId="3" fillId="0" borderId="7" xfId="15" applyNumberFormat="1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right" indent="15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11" fillId="0" borderId="5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0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3" fontId="0" fillId="0" borderId="0" xfId="0" applyNumberFormat="1" applyAlignment="1">
      <alignment/>
    </xf>
    <xf numFmtId="3" fontId="11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  <xf numFmtId="0" fontId="2" fillId="0" borderId="0" xfId="0" applyFont="1" applyAlignment="1">
      <alignment/>
    </xf>
    <xf numFmtId="0" fontId="13" fillId="0" borderId="8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164" fontId="9" fillId="0" borderId="16" xfId="15" applyNumberFormat="1" applyFont="1" applyBorder="1" applyAlignment="1">
      <alignment horizontal="center" vertical="center" wrapText="1"/>
    </xf>
    <xf numFmtId="43" fontId="9" fillId="0" borderId="16" xfId="15" applyFont="1" applyBorder="1" applyAlignment="1">
      <alignment horizontal="center" vertical="center" wrapText="1"/>
    </xf>
    <xf numFmtId="164" fontId="15" fillId="0" borderId="17" xfId="15" applyNumberFormat="1" applyFont="1" applyBorder="1" applyAlignment="1">
      <alignment vertical="center"/>
    </xf>
    <xf numFmtId="0" fontId="11" fillId="0" borderId="2" xfId="0" applyFont="1" applyBorder="1" applyAlignment="1">
      <alignment horizontal="justify" vertical="center" wrapText="1"/>
    </xf>
    <xf numFmtId="164" fontId="9" fillId="0" borderId="2" xfId="15" applyNumberFormat="1" applyFont="1" applyBorder="1" applyAlignment="1">
      <alignment vertical="center"/>
    </xf>
    <xf numFmtId="164" fontId="15" fillId="0" borderId="3" xfId="15" applyNumberFormat="1" applyFont="1" applyBorder="1" applyAlignment="1">
      <alignment vertical="center"/>
    </xf>
    <xf numFmtId="49" fontId="15" fillId="0" borderId="4" xfId="0" applyNumberFormat="1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justify" vertical="center" wrapText="1"/>
    </xf>
    <xf numFmtId="164" fontId="9" fillId="0" borderId="5" xfId="15" applyNumberFormat="1" applyFont="1" applyBorder="1" applyAlignment="1">
      <alignment vertical="center"/>
    </xf>
    <xf numFmtId="164" fontId="15" fillId="0" borderId="6" xfId="15" applyNumberFormat="1" applyFont="1" applyBorder="1" applyAlignment="1">
      <alignment vertical="center"/>
    </xf>
    <xf numFmtId="49" fontId="15" fillId="0" borderId="18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64" fontId="0" fillId="0" borderId="0" xfId="0" applyNumberFormat="1" applyAlignment="1">
      <alignment/>
    </xf>
    <xf numFmtId="164" fontId="9" fillId="0" borderId="2" xfId="15" applyNumberFormat="1" applyFont="1" applyBorder="1" applyAlignment="1">
      <alignment horizontal="center" vertical="center"/>
    </xf>
    <xf numFmtId="0" fontId="11" fillId="0" borderId="5" xfId="0" applyFont="1" applyFill="1" applyBorder="1" applyAlignment="1">
      <alignment horizontal="justify" vertical="center" wrapText="1"/>
    </xf>
    <xf numFmtId="164" fontId="9" fillId="0" borderId="5" xfId="15" applyNumberFormat="1" applyFont="1" applyFill="1" applyBorder="1" applyAlignment="1">
      <alignment vertical="center"/>
    </xf>
    <xf numFmtId="0" fontId="11" fillId="0" borderId="12" xfId="0" applyFont="1" applyBorder="1" applyAlignment="1">
      <alignment horizontal="justify" vertical="center" wrapText="1"/>
    </xf>
    <xf numFmtId="164" fontId="9" fillId="0" borderId="12" xfId="15" applyNumberFormat="1" applyFont="1" applyBorder="1" applyAlignment="1">
      <alignment vertical="center"/>
    </xf>
    <xf numFmtId="164" fontId="15" fillId="0" borderId="19" xfId="15" applyNumberFormat="1" applyFont="1" applyBorder="1" applyAlignment="1">
      <alignment vertical="center"/>
    </xf>
    <xf numFmtId="0" fontId="11" fillId="0" borderId="12" xfId="0" applyFont="1" applyFill="1" applyBorder="1" applyAlignment="1">
      <alignment horizontal="justify" vertical="center" wrapText="1"/>
    </xf>
    <xf numFmtId="164" fontId="9" fillId="0" borderId="12" xfId="15" applyNumberFormat="1" applyFont="1" applyFill="1" applyBorder="1" applyAlignment="1">
      <alignment vertical="center"/>
    </xf>
    <xf numFmtId="164" fontId="14" fillId="2" borderId="14" xfId="15" applyNumberFormat="1" applyFont="1" applyFill="1" applyBorder="1" applyAlignment="1">
      <alignment horizontal="center" vertical="center"/>
    </xf>
    <xf numFmtId="164" fontId="14" fillId="0" borderId="14" xfId="15" applyNumberFormat="1" applyFont="1" applyBorder="1" applyAlignment="1">
      <alignment vertical="center"/>
    </xf>
    <xf numFmtId="164" fontId="15" fillId="0" borderId="15" xfId="15" applyNumberFormat="1" applyFont="1" applyBorder="1" applyAlignment="1">
      <alignment vertical="center"/>
    </xf>
    <xf numFmtId="49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wrapText="1"/>
    </xf>
    <xf numFmtId="164" fontId="16" fillId="0" borderId="0" xfId="15" applyNumberFormat="1" applyFont="1" applyAlignment="1">
      <alignment vertical="center"/>
    </xf>
    <xf numFmtId="49" fontId="16" fillId="0" borderId="0" xfId="0" applyNumberFormat="1" applyFont="1" applyAlignment="1">
      <alignment vertical="center"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0" fillId="0" borderId="0" xfId="0" applyAlignment="1">
      <alignment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164" fontId="1" fillId="0" borderId="20" xfId="0" applyNumberFormat="1" applyFont="1" applyBorder="1" applyAlignment="1">
      <alignment vertical="center" wrapText="1"/>
    </xf>
    <xf numFmtId="164" fontId="11" fillId="0" borderId="20" xfId="0" applyNumberFormat="1" applyFont="1" applyBorder="1" applyAlignment="1">
      <alignment vertical="center"/>
    </xf>
    <xf numFmtId="164" fontId="0" fillId="0" borderId="20" xfId="0" applyNumberFormat="1" applyBorder="1" applyAlignment="1">
      <alignment vertical="center"/>
    </xf>
    <xf numFmtId="164" fontId="11" fillId="0" borderId="21" xfId="0" applyNumberFormat="1" applyFon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164" fontId="0" fillId="0" borderId="5" xfId="0" applyNumberFormat="1" applyBorder="1" applyAlignment="1">
      <alignment vertical="center"/>
    </xf>
    <xf numFmtId="164" fontId="0" fillId="0" borderId="22" xfId="0" applyNumberFormat="1" applyBorder="1" applyAlignment="1">
      <alignment vertical="center"/>
    </xf>
    <xf numFmtId="164" fontId="11" fillId="0" borderId="11" xfId="0" applyNumberFormat="1" applyFont="1" applyBorder="1" applyAlignment="1">
      <alignment vertical="center"/>
    </xf>
    <xf numFmtId="164" fontId="11" fillId="0" borderId="5" xfId="0" applyNumberFormat="1" applyFont="1" applyBorder="1" applyAlignment="1">
      <alignment vertical="center"/>
    </xf>
    <xf numFmtId="164" fontId="11" fillId="0" borderId="22" xfId="0" applyNumberFormat="1" applyFont="1" applyBorder="1" applyAlignment="1">
      <alignment vertical="center"/>
    </xf>
    <xf numFmtId="164" fontId="5" fillId="0" borderId="5" xfId="0" applyNumberFormat="1" applyFont="1" applyBorder="1" applyAlignment="1">
      <alignment vertical="center"/>
    </xf>
    <xf numFmtId="164" fontId="5" fillId="0" borderId="22" xfId="0" applyNumberFormat="1" applyFon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164" fontId="0" fillId="0" borderId="23" xfId="0" applyNumberFormat="1" applyBorder="1" applyAlignment="1">
      <alignment vertical="center"/>
    </xf>
    <xf numFmtId="164" fontId="11" fillId="0" borderId="24" xfId="0" applyNumberFormat="1" applyFont="1" applyBorder="1" applyAlignment="1">
      <alignment vertical="center"/>
    </xf>
    <xf numFmtId="43" fontId="17" fillId="0" borderId="5" xfId="15" applyFont="1" applyBorder="1" applyAlignment="1">
      <alignment horizontal="justify" vertical="center" wrapText="1"/>
    </xf>
    <xf numFmtId="164" fontId="11" fillId="0" borderId="25" xfId="0" applyNumberFormat="1" applyFont="1" applyBorder="1" applyAlignment="1">
      <alignment vertical="center"/>
    </xf>
    <xf numFmtId="164" fontId="0" fillId="0" borderId="26" xfId="0" applyNumberFormat="1" applyBorder="1" applyAlignment="1">
      <alignment vertical="center"/>
    </xf>
    <xf numFmtId="164" fontId="11" fillId="0" borderId="26" xfId="0" applyNumberFormat="1" applyFont="1" applyBorder="1" applyAlignment="1">
      <alignment vertical="center"/>
    </xf>
    <xf numFmtId="164" fontId="0" fillId="0" borderId="27" xfId="0" applyNumberFormat="1" applyBorder="1" applyAlignment="1">
      <alignment vertical="center"/>
    </xf>
    <xf numFmtId="164" fontId="11" fillId="0" borderId="28" xfId="0" applyNumberFormat="1" applyFont="1" applyBorder="1" applyAlignment="1">
      <alignment vertical="center"/>
    </xf>
    <xf numFmtId="164" fontId="0" fillId="0" borderId="29" xfId="0" applyNumberFormat="1" applyBorder="1" applyAlignment="1">
      <alignment vertical="center"/>
    </xf>
    <xf numFmtId="164" fontId="0" fillId="0" borderId="30" xfId="0" applyNumberFormat="1" applyBorder="1" applyAlignment="1">
      <alignment vertical="center"/>
    </xf>
    <xf numFmtId="49" fontId="0" fillId="0" borderId="5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0" fillId="0" borderId="31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32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8" fillId="0" borderId="0" xfId="0" applyFont="1" applyAlignment="1">
      <alignment/>
    </xf>
    <xf numFmtId="0" fontId="1" fillId="0" borderId="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164" fontId="0" fillId="0" borderId="2" xfId="15" applyNumberFormat="1" applyBorder="1" applyAlignment="1">
      <alignment horizontal="center" vertical="center"/>
    </xf>
    <xf numFmtId="164" fontId="1" fillId="0" borderId="5" xfId="15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164" fontId="0" fillId="0" borderId="5" xfId="15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164" fontId="5" fillId="0" borderId="5" xfId="15" applyNumberFormat="1" applyFont="1" applyBorder="1" applyAlignment="1">
      <alignment horizontal="center" vertical="center"/>
    </xf>
    <xf numFmtId="164" fontId="1" fillId="0" borderId="6" xfId="15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/>
    </xf>
    <xf numFmtId="49" fontId="0" fillId="0" borderId="18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4" fontId="0" fillId="0" borderId="12" xfId="15" applyNumberFormat="1" applyBorder="1" applyAlignment="1">
      <alignment horizontal="center" vertical="center"/>
    </xf>
    <xf numFmtId="164" fontId="1" fillId="0" borderId="19" xfId="15" applyNumberFormat="1" applyFont="1" applyBorder="1" applyAlignment="1">
      <alignment horizontal="center" vertical="center"/>
    </xf>
    <xf numFmtId="164" fontId="3" fillId="0" borderId="14" xfId="15" applyNumberFormat="1" applyFont="1" applyBorder="1" applyAlignment="1">
      <alignment horizontal="center" vertical="center"/>
    </xf>
    <xf numFmtId="164" fontId="3" fillId="0" borderId="15" xfId="15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top"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0" borderId="34" xfId="0" applyFont="1" applyBorder="1" applyAlignment="1">
      <alignment horizontal="center" wrapText="1"/>
    </xf>
    <xf numFmtId="164" fontId="2" fillId="0" borderId="7" xfId="15" applyNumberFormat="1" applyFont="1" applyBorder="1" applyAlignment="1">
      <alignment horizontal="center" vertical="center"/>
    </xf>
    <xf numFmtId="164" fontId="2" fillId="0" borderId="7" xfId="15" applyNumberFormat="1" applyFont="1" applyBorder="1" applyAlignment="1">
      <alignment/>
    </xf>
    <xf numFmtId="0" fontId="5" fillId="0" borderId="2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164" fontId="0" fillId="0" borderId="3" xfId="15" applyNumberFormat="1" applyBorder="1" applyAlignment="1">
      <alignment vertical="center"/>
    </xf>
    <xf numFmtId="164" fontId="0" fillId="0" borderId="6" xfId="15" applyNumberForma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49" fontId="0" fillId="0" borderId="10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164" fontId="0" fillId="0" borderId="35" xfId="15" applyNumberFormat="1" applyBorder="1" applyAlignment="1">
      <alignment horizontal="center" vertical="center"/>
    </xf>
    <xf numFmtId="164" fontId="1" fillId="0" borderId="7" xfId="15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64" fontId="1" fillId="0" borderId="22" xfId="0" applyNumberFormat="1" applyFont="1" applyBorder="1" applyAlignment="1">
      <alignment vertical="center"/>
    </xf>
    <xf numFmtId="164" fontId="0" fillId="0" borderId="5" xfId="0" applyNumberFormat="1" applyFill="1" applyBorder="1" applyAlignment="1">
      <alignment vertical="center"/>
    </xf>
    <xf numFmtId="164" fontId="0" fillId="0" borderId="22" xfId="0" applyNumberForma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49" fontId="15" fillId="0" borderId="8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49" fontId="15" fillId="0" borderId="18" xfId="0" applyNumberFormat="1" applyFont="1" applyBorder="1" applyAlignment="1">
      <alignment horizontal="center" vertical="center"/>
    </xf>
    <xf numFmtId="49" fontId="15" fillId="0" borderId="37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49" fontId="15" fillId="0" borderId="38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164" fontId="9" fillId="0" borderId="12" xfId="15" applyNumberFormat="1" applyFont="1" applyBorder="1" applyAlignment="1">
      <alignment horizontal="center" vertical="center"/>
    </xf>
    <xf numFmtId="164" fontId="9" fillId="0" borderId="38" xfId="15" applyNumberFormat="1" applyFont="1" applyBorder="1" applyAlignment="1">
      <alignment horizontal="center" vertical="center"/>
    </xf>
    <xf numFmtId="164" fontId="9" fillId="0" borderId="2" xfId="15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3" fontId="11" fillId="0" borderId="0" xfId="0" applyNumberFormat="1" applyFont="1" applyAlignment="1">
      <alignment horizontal="left"/>
    </xf>
    <xf numFmtId="0" fontId="1" fillId="0" borderId="3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43" fontId="8" fillId="0" borderId="16" xfId="15" applyFont="1" applyBorder="1" applyAlignment="1">
      <alignment horizontal="center" vertical="center"/>
    </xf>
    <xf numFmtId="43" fontId="8" fillId="0" borderId="17" xfId="15" applyFont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43" fontId="8" fillId="0" borderId="5" xfId="15" applyFont="1" applyBorder="1" applyAlignment="1">
      <alignment horizontal="center" vertical="center"/>
    </xf>
    <xf numFmtId="43" fontId="8" fillId="0" borderId="6" xfId="15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3" fontId="2" fillId="0" borderId="14" xfId="15" applyFont="1" applyBorder="1" applyAlignment="1">
      <alignment horizontal="center" vertical="center"/>
    </xf>
    <xf numFmtId="43" fontId="2" fillId="0" borderId="15" xfId="15" applyFont="1" applyBorder="1" applyAlignment="1">
      <alignment horizontal="center" vertical="center"/>
    </xf>
    <xf numFmtId="0" fontId="8" fillId="0" borderId="35" xfId="0" applyFont="1" applyBorder="1" applyAlignment="1">
      <alignment horizontal="left" vertical="center" wrapText="1"/>
    </xf>
    <xf numFmtId="43" fontId="8" fillId="0" borderId="35" xfId="15" applyFont="1" applyBorder="1" applyAlignment="1">
      <alignment horizontal="center" vertical="center"/>
    </xf>
    <xf numFmtId="43" fontId="8" fillId="0" borderId="7" xfId="15" applyFont="1" applyBorder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vertical="justify"/>
    </xf>
    <xf numFmtId="0" fontId="0" fillId="0" borderId="0" xfId="0" applyAlignment="1">
      <alignment/>
    </xf>
    <xf numFmtId="0" fontId="0" fillId="0" borderId="0" xfId="0" applyBorder="1" applyAlignment="1">
      <alignment horizontal="left" vertical="justify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budzet\BUD&#379;ET%202006\PROWIZORIUM%202006\zalaczniki_do_budzet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</sheetNames>
    <sheetDataSet>
      <sheetData sheetId="0">
        <row r="18">
          <cell r="C18" t="str">
            <v>ADMINISTRACJA PUBLICZNA</v>
          </cell>
        </row>
        <row r="19">
          <cell r="C19" t="str">
            <v>URZĘDY NACZELNYCH ORGANÓW WŁADZY PAŃSTWOWEJ, KONTROLI I OCHRONY PRAWA ORAZ SĄDOWNICTWA</v>
          </cell>
        </row>
        <row r="20">
          <cell r="C20" t="str">
            <v>OBRONA NARODOWA</v>
          </cell>
        </row>
        <row r="21">
          <cell r="C21" t="str">
            <v>BEZPIECZEŃSTWO PUBLICZNE I OCHRONA PRZECIWPOŻAROWA</v>
          </cell>
        </row>
        <row r="27">
          <cell r="C27" t="str">
            <v>POMOC SPOŁECZNA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C6">
      <selection activeCell="G24" sqref="G24"/>
    </sheetView>
  </sheetViews>
  <sheetFormatPr defaultColWidth="9.140625" defaultRowHeight="12.75"/>
  <cols>
    <col min="1" max="1" width="3.7109375" style="0" customWidth="1"/>
    <col min="2" max="2" width="5.8515625" style="0" customWidth="1"/>
    <col min="3" max="3" width="4.28125" style="0" customWidth="1"/>
    <col min="4" max="4" width="67.28125" style="0" customWidth="1"/>
    <col min="5" max="5" width="10.00390625" style="0" customWidth="1"/>
    <col min="6" max="6" width="9.7109375" style="0" customWidth="1"/>
    <col min="7" max="7" width="9.00390625" style="0" customWidth="1"/>
    <col min="9" max="9" width="9.57421875" style="0" customWidth="1"/>
    <col min="10" max="10" width="12.7109375" style="0" customWidth="1"/>
    <col min="12" max="12" width="12.28125" style="0" bestFit="1" customWidth="1"/>
  </cols>
  <sheetData>
    <row r="1" spans="4:5" ht="25.5">
      <c r="D1" s="4" t="s">
        <v>241</v>
      </c>
      <c r="E1" s="1"/>
    </row>
    <row r="2" spans="1:11" ht="25.5" customHeight="1">
      <c r="A2" s="56"/>
      <c r="F2" s="214" t="s">
        <v>97</v>
      </c>
      <c r="G2" s="214"/>
      <c r="H2" s="214"/>
      <c r="I2" s="214"/>
      <c r="J2" s="214"/>
      <c r="K2" s="3"/>
    </row>
    <row r="3" spans="1:11" ht="21" customHeight="1">
      <c r="A3" s="215" t="s">
        <v>98</v>
      </c>
      <c r="B3" s="215"/>
      <c r="C3" s="215"/>
      <c r="D3" s="215"/>
      <c r="E3" s="215"/>
      <c r="F3" s="215"/>
      <c r="G3" s="215"/>
      <c r="H3" s="215"/>
      <c r="I3" s="215"/>
      <c r="J3" s="215"/>
      <c r="K3" s="57"/>
    </row>
    <row r="4" spans="1:10" ht="10.5" customHeight="1" thickBot="1">
      <c r="A4" s="36"/>
      <c r="B4" s="36"/>
      <c r="C4" s="36"/>
      <c r="D4" s="36"/>
      <c r="E4" s="36"/>
      <c r="F4" s="36"/>
      <c r="G4" s="36"/>
      <c r="H4" s="36"/>
      <c r="I4" s="36"/>
      <c r="J4" s="36"/>
    </row>
    <row r="5" spans="1:12" ht="39" customHeight="1" thickBot="1" thickTop="1">
      <c r="A5" s="58" t="s">
        <v>74</v>
      </c>
      <c r="B5" s="59" t="s">
        <v>75</v>
      </c>
      <c r="C5" s="60" t="s">
        <v>77</v>
      </c>
      <c r="D5" s="61" t="s">
        <v>99</v>
      </c>
      <c r="E5" s="62" t="s">
        <v>100</v>
      </c>
      <c r="F5" s="62" t="s">
        <v>101</v>
      </c>
      <c r="G5" s="62" t="s">
        <v>102</v>
      </c>
      <c r="H5" s="62" t="s">
        <v>103</v>
      </c>
      <c r="I5" s="62" t="s">
        <v>104</v>
      </c>
      <c r="J5" s="63" t="s">
        <v>105</v>
      </c>
      <c r="K5" s="64"/>
      <c r="L5" s="65"/>
    </row>
    <row r="6" spans="1:12" ht="18" customHeight="1" thickTop="1">
      <c r="A6" s="66" t="s">
        <v>106</v>
      </c>
      <c r="B6" s="67" t="s">
        <v>107</v>
      </c>
      <c r="C6" s="67" t="s">
        <v>108</v>
      </c>
      <c r="D6" s="68" t="s">
        <v>109</v>
      </c>
      <c r="E6" s="69">
        <v>7000</v>
      </c>
      <c r="F6" s="69">
        <v>7000</v>
      </c>
      <c r="G6" s="70"/>
      <c r="H6" s="70"/>
      <c r="I6" s="70"/>
      <c r="J6" s="71">
        <f aca="true" t="shared" si="0" ref="J6:J42">SUM(F6:I6)</f>
        <v>7000</v>
      </c>
      <c r="K6" s="64"/>
      <c r="L6" s="65"/>
    </row>
    <row r="7" spans="1:10" ht="17.25" customHeight="1">
      <c r="A7" s="66" t="s">
        <v>106</v>
      </c>
      <c r="B7" s="67" t="s">
        <v>110</v>
      </c>
      <c r="C7" s="67" t="s">
        <v>108</v>
      </c>
      <c r="D7" s="72" t="s">
        <v>111</v>
      </c>
      <c r="E7" s="73">
        <v>1611261</v>
      </c>
      <c r="F7" s="73"/>
      <c r="G7" s="73">
        <v>374076</v>
      </c>
      <c r="H7" s="73"/>
      <c r="I7" s="73"/>
      <c r="J7" s="74">
        <f t="shared" si="0"/>
        <v>374076</v>
      </c>
    </row>
    <row r="8" spans="1:10" ht="22.5" customHeight="1">
      <c r="A8" s="75" t="s">
        <v>106</v>
      </c>
      <c r="B8" s="76" t="s">
        <v>110</v>
      </c>
      <c r="C8" s="76" t="s">
        <v>108</v>
      </c>
      <c r="D8" s="77" t="s">
        <v>112</v>
      </c>
      <c r="E8" s="78">
        <v>328658</v>
      </c>
      <c r="F8" s="78">
        <v>40000</v>
      </c>
      <c r="G8" s="78"/>
      <c r="H8" s="78"/>
      <c r="I8" s="78"/>
      <c r="J8" s="79">
        <f t="shared" si="0"/>
        <v>40000</v>
      </c>
    </row>
    <row r="9" spans="1:10" ht="26.25" customHeight="1">
      <c r="A9" s="75" t="s">
        <v>106</v>
      </c>
      <c r="B9" s="76" t="s">
        <v>110</v>
      </c>
      <c r="C9" s="76" t="s">
        <v>108</v>
      </c>
      <c r="D9" s="77" t="s">
        <v>113</v>
      </c>
      <c r="E9" s="78">
        <v>394496</v>
      </c>
      <c r="F9" s="78">
        <v>0</v>
      </c>
      <c r="G9" s="78"/>
      <c r="H9" s="78">
        <v>314018</v>
      </c>
      <c r="I9" s="78"/>
      <c r="J9" s="79">
        <f t="shared" si="0"/>
        <v>314018</v>
      </c>
    </row>
    <row r="10" spans="1:10" ht="26.25" customHeight="1">
      <c r="A10" s="216" t="s">
        <v>106</v>
      </c>
      <c r="B10" s="219" t="s">
        <v>110</v>
      </c>
      <c r="C10" s="76" t="s">
        <v>108</v>
      </c>
      <c r="D10" s="77" t="s">
        <v>114</v>
      </c>
      <c r="E10" s="222">
        <v>4122069</v>
      </c>
      <c r="F10" s="78">
        <v>37148</v>
      </c>
      <c r="G10" s="78"/>
      <c r="H10" s="78"/>
      <c r="I10" s="78"/>
      <c r="J10" s="79">
        <f t="shared" si="0"/>
        <v>37148</v>
      </c>
    </row>
    <row r="11" spans="1:12" ht="24.75" customHeight="1">
      <c r="A11" s="217"/>
      <c r="B11" s="220"/>
      <c r="C11" s="76" t="s">
        <v>115</v>
      </c>
      <c r="D11" s="77" t="s">
        <v>114</v>
      </c>
      <c r="E11" s="223"/>
      <c r="F11" s="78"/>
      <c r="G11" s="78"/>
      <c r="H11" s="78"/>
      <c r="I11" s="78">
        <v>1673614</v>
      </c>
      <c r="J11" s="79">
        <f t="shared" si="0"/>
        <v>1673614</v>
      </c>
      <c r="L11" s="82"/>
    </row>
    <row r="12" spans="1:10" ht="25.5" customHeight="1">
      <c r="A12" s="218"/>
      <c r="B12" s="221"/>
      <c r="C12" s="76" t="s">
        <v>116</v>
      </c>
      <c r="D12" s="77" t="s">
        <v>114</v>
      </c>
      <c r="E12" s="224"/>
      <c r="F12" s="78">
        <v>1145640</v>
      </c>
      <c r="G12" s="78"/>
      <c r="H12" s="78"/>
      <c r="I12" s="78">
        <v>237715</v>
      </c>
      <c r="J12" s="79">
        <f t="shared" si="0"/>
        <v>1383355</v>
      </c>
    </row>
    <row r="13" spans="1:10" ht="25.5" customHeight="1">
      <c r="A13" s="75" t="s">
        <v>106</v>
      </c>
      <c r="B13" s="76" t="s">
        <v>110</v>
      </c>
      <c r="C13" s="76" t="s">
        <v>108</v>
      </c>
      <c r="D13" s="77" t="s">
        <v>117</v>
      </c>
      <c r="E13" s="83">
        <v>20000</v>
      </c>
      <c r="F13" s="78">
        <v>20000</v>
      </c>
      <c r="G13" s="78"/>
      <c r="H13" s="78"/>
      <c r="I13" s="78"/>
      <c r="J13" s="79">
        <f t="shared" si="0"/>
        <v>20000</v>
      </c>
    </row>
    <row r="14" spans="1:10" ht="25.5" customHeight="1">
      <c r="A14" s="75" t="s">
        <v>106</v>
      </c>
      <c r="B14" s="76" t="s">
        <v>110</v>
      </c>
      <c r="C14" s="76" t="s">
        <v>108</v>
      </c>
      <c r="D14" s="77" t="s">
        <v>118</v>
      </c>
      <c r="E14" s="83">
        <v>9000</v>
      </c>
      <c r="F14" s="78">
        <v>8000</v>
      </c>
      <c r="G14" s="78"/>
      <c r="H14" s="78"/>
      <c r="I14" s="78"/>
      <c r="J14" s="79">
        <f t="shared" si="0"/>
        <v>8000</v>
      </c>
    </row>
    <row r="15" spans="1:10" ht="25.5" customHeight="1">
      <c r="A15" s="75" t="s">
        <v>106</v>
      </c>
      <c r="B15" s="76" t="s">
        <v>110</v>
      </c>
      <c r="C15" s="76" t="s">
        <v>108</v>
      </c>
      <c r="D15" s="77" t="s">
        <v>119</v>
      </c>
      <c r="E15" s="83">
        <v>4000</v>
      </c>
      <c r="F15" s="78">
        <v>4000</v>
      </c>
      <c r="G15" s="78"/>
      <c r="H15" s="78"/>
      <c r="I15" s="78"/>
      <c r="J15" s="79">
        <f t="shared" si="0"/>
        <v>4000</v>
      </c>
    </row>
    <row r="16" spans="1:10" ht="19.5" customHeight="1">
      <c r="A16" s="75" t="s">
        <v>120</v>
      </c>
      <c r="B16" s="76" t="s">
        <v>121</v>
      </c>
      <c r="C16" s="76" t="s">
        <v>108</v>
      </c>
      <c r="D16" s="77" t="s">
        <v>122</v>
      </c>
      <c r="E16" s="78">
        <v>709309</v>
      </c>
      <c r="F16" s="78">
        <v>587809</v>
      </c>
      <c r="G16" s="78"/>
      <c r="H16" s="78"/>
      <c r="I16" s="78">
        <v>97500</v>
      </c>
      <c r="J16" s="79">
        <f t="shared" si="0"/>
        <v>685309</v>
      </c>
    </row>
    <row r="17" spans="1:10" ht="24.75" customHeight="1">
      <c r="A17" s="75" t="s">
        <v>120</v>
      </c>
      <c r="B17" s="76" t="s">
        <v>121</v>
      </c>
      <c r="C17" s="76" t="s">
        <v>108</v>
      </c>
      <c r="D17" s="77" t="s">
        <v>123</v>
      </c>
      <c r="E17" s="78">
        <v>29000</v>
      </c>
      <c r="F17" s="78">
        <v>22000</v>
      </c>
      <c r="G17" s="78"/>
      <c r="H17" s="78"/>
      <c r="I17" s="78"/>
      <c r="J17" s="79">
        <f t="shared" si="0"/>
        <v>22000</v>
      </c>
    </row>
    <row r="18" spans="1:10" ht="24.75" customHeight="1">
      <c r="A18" s="75" t="s">
        <v>120</v>
      </c>
      <c r="B18" s="76" t="s">
        <v>121</v>
      </c>
      <c r="C18" s="76" t="s">
        <v>108</v>
      </c>
      <c r="D18" s="77" t="s">
        <v>124</v>
      </c>
      <c r="E18" s="78">
        <v>60600</v>
      </c>
      <c r="F18" s="78">
        <v>60600</v>
      </c>
      <c r="G18" s="78"/>
      <c r="H18" s="78"/>
      <c r="I18" s="78"/>
      <c r="J18" s="79">
        <f t="shared" si="0"/>
        <v>60600</v>
      </c>
    </row>
    <row r="19" spans="1:10" ht="24.75" customHeight="1">
      <c r="A19" s="75" t="s">
        <v>120</v>
      </c>
      <c r="B19" s="76" t="s">
        <v>121</v>
      </c>
      <c r="C19" s="76" t="s">
        <v>108</v>
      </c>
      <c r="D19" s="77" t="s">
        <v>125</v>
      </c>
      <c r="E19" s="78">
        <v>509000</v>
      </c>
      <c r="F19" s="78">
        <v>432500</v>
      </c>
      <c r="G19" s="78"/>
      <c r="H19" s="78"/>
      <c r="I19" s="78">
        <v>76500</v>
      </c>
      <c r="J19" s="79">
        <f>SUM(F19:I19)</f>
        <v>509000</v>
      </c>
    </row>
    <row r="20" spans="1:10" ht="19.5" customHeight="1">
      <c r="A20" s="75" t="s">
        <v>120</v>
      </c>
      <c r="B20" s="76" t="s">
        <v>121</v>
      </c>
      <c r="C20" s="76" t="s">
        <v>126</v>
      </c>
      <c r="D20" s="77" t="s">
        <v>127</v>
      </c>
      <c r="E20" s="78">
        <v>20000</v>
      </c>
      <c r="F20" s="78">
        <v>20200</v>
      </c>
      <c r="G20" s="78"/>
      <c r="H20" s="78"/>
      <c r="I20" s="78"/>
      <c r="J20" s="79">
        <f t="shared" si="0"/>
        <v>20200</v>
      </c>
    </row>
    <row r="21" spans="1:10" ht="19.5" customHeight="1">
      <c r="A21" s="75" t="s">
        <v>128</v>
      </c>
      <c r="B21" s="76" t="s">
        <v>129</v>
      </c>
      <c r="C21" s="76" t="s">
        <v>126</v>
      </c>
      <c r="D21" s="77" t="s">
        <v>130</v>
      </c>
      <c r="E21" s="78">
        <v>340151</v>
      </c>
      <c r="F21" s="78"/>
      <c r="G21" s="78">
        <v>340151</v>
      </c>
      <c r="H21" s="78"/>
      <c r="I21" s="78"/>
      <c r="J21" s="79">
        <f t="shared" si="0"/>
        <v>340151</v>
      </c>
    </row>
    <row r="22" spans="1:10" ht="19.5" customHeight="1">
      <c r="A22" s="75" t="s">
        <v>128</v>
      </c>
      <c r="B22" s="76" t="s">
        <v>129</v>
      </c>
      <c r="C22" s="76" t="s">
        <v>126</v>
      </c>
      <c r="D22" s="77" t="s">
        <v>131</v>
      </c>
      <c r="E22" s="78">
        <v>8600</v>
      </c>
      <c r="F22" s="78">
        <v>8600</v>
      </c>
      <c r="G22" s="78"/>
      <c r="H22" s="78"/>
      <c r="I22" s="78"/>
      <c r="J22" s="79">
        <f t="shared" si="0"/>
        <v>8600</v>
      </c>
    </row>
    <row r="23" spans="1:10" ht="19.5" customHeight="1">
      <c r="A23" s="75" t="s">
        <v>128</v>
      </c>
      <c r="B23" s="76" t="s">
        <v>132</v>
      </c>
      <c r="C23" s="76" t="s">
        <v>108</v>
      </c>
      <c r="D23" s="77" t="s">
        <v>133</v>
      </c>
      <c r="E23" s="78">
        <v>218201</v>
      </c>
      <c r="F23" s="78">
        <v>49600</v>
      </c>
      <c r="G23" s="78"/>
      <c r="H23" s="78"/>
      <c r="I23" s="78"/>
      <c r="J23" s="79">
        <f t="shared" si="0"/>
        <v>49600</v>
      </c>
    </row>
    <row r="24" spans="1:10" ht="27" customHeight="1">
      <c r="A24" s="75" t="s">
        <v>134</v>
      </c>
      <c r="B24" s="76" t="s">
        <v>135</v>
      </c>
      <c r="C24" s="76" t="s">
        <v>126</v>
      </c>
      <c r="D24" s="84" t="s">
        <v>136</v>
      </c>
      <c r="E24" s="78">
        <v>30000</v>
      </c>
      <c r="F24" s="78">
        <v>24000</v>
      </c>
      <c r="G24" s="78"/>
      <c r="H24" s="78"/>
      <c r="I24" s="78"/>
      <c r="J24" s="79">
        <f t="shared" si="0"/>
        <v>24000</v>
      </c>
    </row>
    <row r="25" spans="1:10" ht="27" customHeight="1">
      <c r="A25" s="75" t="s">
        <v>134</v>
      </c>
      <c r="B25" s="76" t="s">
        <v>135</v>
      </c>
      <c r="C25" s="76" t="s">
        <v>126</v>
      </c>
      <c r="D25" s="84" t="s">
        <v>137</v>
      </c>
      <c r="E25" s="78">
        <v>5400</v>
      </c>
      <c r="F25" s="78">
        <v>5400</v>
      </c>
      <c r="G25" s="78"/>
      <c r="H25" s="78"/>
      <c r="I25" s="78"/>
      <c r="J25" s="79">
        <f t="shared" si="0"/>
        <v>5400</v>
      </c>
    </row>
    <row r="26" spans="1:10" ht="63" customHeight="1">
      <c r="A26" s="75" t="s">
        <v>138</v>
      </c>
      <c r="B26" s="76" t="s">
        <v>173</v>
      </c>
      <c r="C26" s="76" t="s">
        <v>174</v>
      </c>
      <c r="D26" s="84" t="s">
        <v>177</v>
      </c>
      <c r="E26" s="78">
        <v>3000</v>
      </c>
      <c r="F26" s="78">
        <v>3000</v>
      </c>
      <c r="G26" s="78"/>
      <c r="H26" s="78"/>
      <c r="I26" s="78"/>
      <c r="J26" s="79">
        <f t="shared" si="0"/>
        <v>3000</v>
      </c>
    </row>
    <row r="27" spans="1:10" ht="61.5" customHeight="1">
      <c r="A27" s="75" t="s">
        <v>138</v>
      </c>
      <c r="B27" s="76" t="s">
        <v>173</v>
      </c>
      <c r="C27" s="76" t="s">
        <v>175</v>
      </c>
      <c r="D27" s="84" t="s">
        <v>176</v>
      </c>
      <c r="E27" s="78">
        <v>500</v>
      </c>
      <c r="F27" s="78">
        <v>500</v>
      </c>
      <c r="G27" s="78"/>
      <c r="H27" s="78"/>
      <c r="I27" s="78"/>
      <c r="J27" s="79">
        <f t="shared" si="0"/>
        <v>500</v>
      </c>
    </row>
    <row r="28" spans="1:10" ht="27.75" customHeight="1">
      <c r="A28" s="75" t="s">
        <v>138</v>
      </c>
      <c r="B28" s="76" t="s">
        <v>139</v>
      </c>
      <c r="C28" s="76" t="s">
        <v>108</v>
      </c>
      <c r="D28" s="84" t="s">
        <v>140</v>
      </c>
      <c r="E28" s="85">
        <v>6710</v>
      </c>
      <c r="F28" s="78">
        <v>6710</v>
      </c>
      <c r="G28" s="78"/>
      <c r="H28" s="78"/>
      <c r="I28" s="78"/>
      <c r="J28" s="79">
        <f t="shared" si="0"/>
        <v>6710</v>
      </c>
    </row>
    <row r="29" spans="1:10" ht="25.5" customHeight="1">
      <c r="A29" s="75" t="s">
        <v>138</v>
      </c>
      <c r="B29" s="76" t="s">
        <v>139</v>
      </c>
      <c r="C29" s="76" t="s">
        <v>108</v>
      </c>
      <c r="D29" s="84" t="s">
        <v>141</v>
      </c>
      <c r="E29" s="85">
        <v>50000</v>
      </c>
      <c r="F29" s="78">
        <v>20000</v>
      </c>
      <c r="G29" s="78"/>
      <c r="H29" s="78"/>
      <c r="I29" s="78"/>
      <c r="J29" s="79">
        <f t="shared" si="0"/>
        <v>20000</v>
      </c>
    </row>
    <row r="30" spans="1:10" ht="25.5" customHeight="1">
      <c r="A30" s="75" t="s">
        <v>138</v>
      </c>
      <c r="B30" s="76" t="s">
        <v>139</v>
      </c>
      <c r="C30" s="76" t="s">
        <v>126</v>
      </c>
      <c r="D30" s="84" t="s">
        <v>142</v>
      </c>
      <c r="E30" s="85">
        <v>128400</v>
      </c>
      <c r="F30" s="78">
        <v>38400</v>
      </c>
      <c r="G30" s="78"/>
      <c r="H30" s="78"/>
      <c r="I30" s="78">
        <v>40000</v>
      </c>
      <c r="J30" s="79">
        <f t="shared" si="0"/>
        <v>78400</v>
      </c>
    </row>
    <row r="31" spans="1:10" ht="19.5" customHeight="1">
      <c r="A31" s="75" t="s">
        <v>138</v>
      </c>
      <c r="B31" s="76" t="s">
        <v>143</v>
      </c>
      <c r="C31" s="76" t="s">
        <v>126</v>
      </c>
      <c r="D31" s="77" t="s">
        <v>144</v>
      </c>
      <c r="E31" s="78">
        <v>9000</v>
      </c>
      <c r="F31" s="78">
        <v>9000</v>
      </c>
      <c r="G31" s="78"/>
      <c r="H31" s="78"/>
      <c r="I31" s="78"/>
      <c r="J31" s="79">
        <f t="shared" si="0"/>
        <v>9000</v>
      </c>
    </row>
    <row r="32" spans="1:10" ht="26.25" customHeight="1">
      <c r="A32" s="75" t="s">
        <v>145</v>
      </c>
      <c r="B32" s="76" t="s">
        <v>146</v>
      </c>
      <c r="C32" s="76" t="s">
        <v>108</v>
      </c>
      <c r="D32" s="77" t="s">
        <v>147</v>
      </c>
      <c r="E32" s="78">
        <v>48700</v>
      </c>
      <c r="F32" s="78">
        <v>1000</v>
      </c>
      <c r="G32" s="78"/>
      <c r="H32" s="78"/>
      <c r="I32" s="78"/>
      <c r="J32" s="79">
        <f t="shared" si="0"/>
        <v>1000</v>
      </c>
    </row>
    <row r="33" spans="1:10" ht="26.25" customHeight="1">
      <c r="A33" s="75" t="s">
        <v>145</v>
      </c>
      <c r="B33" s="76" t="s">
        <v>146</v>
      </c>
      <c r="C33" s="76" t="s">
        <v>126</v>
      </c>
      <c r="D33" s="77" t="s">
        <v>148</v>
      </c>
      <c r="E33" s="78">
        <v>1805</v>
      </c>
      <c r="F33" s="78">
        <v>1805</v>
      </c>
      <c r="G33" s="78"/>
      <c r="H33" s="78"/>
      <c r="I33" s="78"/>
      <c r="J33" s="79">
        <f t="shared" si="0"/>
        <v>1805</v>
      </c>
    </row>
    <row r="34" spans="1:10" ht="26.25" customHeight="1">
      <c r="A34" s="75" t="s">
        <v>145</v>
      </c>
      <c r="B34" s="76" t="s">
        <v>146</v>
      </c>
      <c r="C34" s="76" t="s">
        <v>126</v>
      </c>
      <c r="D34" s="77" t="s">
        <v>149</v>
      </c>
      <c r="E34" s="78">
        <v>4000</v>
      </c>
      <c r="F34" s="78">
        <v>4000</v>
      </c>
      <c r="G34" s="78"/>
      <c r="H34" s="78"/>
      <c r="I34" s="78"/>
      <c r="J34" s="79">
        <f t="shared" si="0"/>
        <v>4000</v>
      </c>
    </row>
    <row r="35" spans="1:10" ht="26.25" customHeight="1">
      <c r="A35" s="75" t="s">
        <v>150</v>
      </c>
      <c r="B35" s="76" t="s">
        <v>151</v>
      </c>
      <c r="C35" s="76" t="s">
        <v>108</v>
      </c>
      <c r="D35" s="77" t="s">
        <v>152</v>
      </c>
      <c r="E35" s="78">
        <v>16400</v>
      </c>
      <c r="F35" s="78">
        <v>16400</v>
      </c>
      <c r="G35" s="78"/>
      <c r="H35" s="78"/>
      <c r="I35" s="78"/>
      <c r="J35" s="79">
        <f t="shared" si="0"/>
        <v>16400</v>
      </c>
    </row>
    <row r="36" spans="1:10" ht="26.25" customHeight="1">
      <c r="A36" s="75" t="s">
        <v>150</v>
      </c>
      <c r="B36" s="76" t="s">
        <v>151</v>
      </c>
      <c r="C36" s="76" t="s">
        <v>108</v>
      </c>
      <c r="D36" s="77" t="s">
        <v>153</v>
      </c>
      <c r="E36" s="78">
        <v>30000</v>
      </c>
      <c r="F36" s="78">
        <v>30000</v>
      </c>
      <c r="G36" s="78"/>
      <c r="H36" s="78"/>
      <c r="I36" s="78"/>
      <c r="J36" s="79">
        <f t="shared" si="0"/>
        <v>30000</v>
      </c>
    </row>
    <row r="37" spans="1:10" ht="15" customHeight="1">
      <c r="A37" s="75" t="s">
        <v>150</v>
      </c>
      <c r="B37" s="76" t="s">
        <v>151</v>
      </c>
      <c r="C37" s="76" t="s">
        <v>126</v>
      </c>
      <c r="D37" s="77" t="s">
        <v>154</v>
      </c>
      <c r="E37" s="78">
        <v>5000</v>
      </c>
      <c r="F37" s="78">
        <v>5000</v>
      </c>
      <c r="G37" s="78"/>
      <c r="H37" s="78"/>
      <c r="I37" s="78"/>
      <c r="J37" s="79">
        <f t="shared" si="0"/>
        <v>5000</v>
      </c>
    </row>
    <row r="38" spans="1:10" ht="25.5" customHeight="1">
      <c r="A38" s="80" t="s">
        <v>155</v>
      </c>
      <c r="B38" s="81" t="s">
        <v>156</v>
      </c>
      <c r="C38" s="81" t="s">
        <v>108</v>
      </c>
      <c r="D38" s="86" t="s">
        <v>157</v>
      </c>
      <c r="E38" s="87">
        <v>85000</v>
      </c>
      <c r="F38" s="87">
        <v>20500</v>
      </c>
      <c r="G38" s="87"/>
      <c r="H38" s="87"/>
      <c r="I38" s="87"/>
      <c r="J38" s="88">
        <f t="shared" si="0"/>
        <v>20500</v>
      </c>
    </row>
    <row r="39" spans="1:10" ht="15" customHeight="1">
      <c r="A39" s="80" t="s">
        <v>155</v>
      </c>
      <c r="B39" s="81" t="s">
        <v>158</v>
      </c>
      <c r="C39" s="81" t="s">
        <v>108</v>
      </c>
      <c r="D39" s="86" t="s">
        <v>159</v>
      </c>
      <c r="E39" s="87">
        <v>27084</v>
      </c>
      <c r="F39" s="87">
        <v>6954</v>
      </c>
      <c r="G39" s="87"/>
      <c r="H39" s="87">
        <v>13600</v>
      </c>
      <c r="I39" s="87">
        <v>6530</v>
      </c>
      <c r="J39" s="88">
        <f t="shared" si="0"/>
        <v>27084</v>
      </c>
    </row>
    <row r="40" spans="1:10" ht="28.5" customHeight="1">
      <c r="A40" s="75" t="s">
        <v>155</v>
      </c>
      <c r="B40" s="76" t="s">
        <v>158</v>
      </c>
      <c r="C40" s="76" t="s">
        <v>126</v>
      </c>
      <c r="D40" s="77" t="s">
        <v>160</v>
      </c>
      <c r="E40" s="78">
        <v>90000</v>
      </c>
      <c r="F40" s="78">
        <v>78000</v>
      </c>
      <c r="G40" s="78"/>
      <c r="H40" s="78"/>
      <c r="I40" s="78"/>
      <c r="J40" s="79">
        <f t="shared" si="0"/>
        <v>78000</v>
      </c>
    </row>
    <row r="41" spans="1:10" ht="19.5" customHeight="1">
      <c r="A41" s="80" t="s">
        <v>161</v>
      </c>
      <c r="B41" s="81" t="s">
        <v>162</v>
      </c>
      <c r="C41" s="81" t="s">
        <v>108</v>
      </c>
      <c r="D41" s="86" t="s">
        <v>163</v>
      </c>
      <c r="E41" s="87">
        <v>20000</v>
      </c>
      <c r="F41" s="87">
        <v>20100</v>
      </c>
      <c r="G41" s="87"/>
      <c r="H41" s="87"/>
      <c r="I41" s="87"/>
      <c r="J41" s="88">
        <f t="shared" si="0"/>
        <v>20100</v>
      </c>
    </row>
    <row r="42" spans="1:10" ht="19.5" customHeight="1" thickBot="1">
      <c r="A42" s="80" t="s">
        <v>161</v>
      </c>
      <c r="B42" s="81" t="s">
        <v>162</v>
      </c>
      <c r="C42" s="81" t="s">
        <v>108</v>
      </c>
      <c r="D42" s="89" t="s">
        <v>164</v>
      </c>
      <c r="E42" s="90">
        <v>200000</v>
      </c>
      <c r="F42" s="87">
        <v>80000</v>
      </c>
      <c r="G42" s="87"/>
      <c r="H42" s="87"/>
      <c r="I42" s="87"/>
      <c r="J42" s="88">
        <f t="shared" si="0"/>
        <v>80000</v>
      </c>
    </row>
    <row r="43" spans="1:10" ht="19.5" customHeight="1" thickBot="1" thickTop="1">
      <c r="A43" s="211" t="s">
        <v>10</v>
      </c>
      <c r="B43" s="212"/>
      <c r="C43" s="212"/>
      <c r="D43" s="212"/>
      <c r="E43" s="91" t="s">
        <v>165</v>
      </c>
      <c r="F43" s="92">
        <f>SUM(F6:F42)</f>
        <v>2813866</v>
      </c>
      <c r="G43" s="92">
        <f>SUM(G6:G42)</f>
        <v>714227</v>
      </c>
      <c r="H43" s="92">
        <f>SUM(H6:H42)</f>
        <v>327618</v>
      </c>
      <c r="I43" s="92">
        <f>SUM(I6:I42)</f>
        <v>2131859</v>
      </c>
      <c r="J43" s="93">
        <f>SUM(F43:I43)</f>
        <v>5987570</v>
      </c>
    </row>
    <row r="44" spans="1:10" ht="13.5" thickTop="1">
      <c r="A44" s="94"/>
      <c r="B44" s="94"/>
      <c r="C44" s="94"/>
      <c r="D44" s="95"/>
      <c r="E44" s="96"/>
      <c r="F44" s="96"/>
      <c r="G44" s="96"/>
      <c r="H44" s="96"/>
      <c r="I44" s="96"/>
      <c r="J44" s="96"/>
    </row>
    <row r="45" spans="1:10" ht="12.75">
      <c r="A45" s="213"/>
      <c r="B45" s="213"/>
      <c r="C45" s="213"/>
      <c r="D45" s="213"/>
      <c r="E45" s="96"/>
      <c r="F45" s="96"/>
      <c r="G45" s="96"/>
      <c r="H45" s="96"/>
      <c r="I45" s="96"/>
      <c r="J45" s="96"/>
    </row>
    <row r="46" spans="1:10" ht="12.75">
      <c r="A46" s="97"/>
      <c r="B46" s="97"/>
      <c r="C46" s="97"/>
      <c r="D46" s="95"/>
      <c r="E46" s="96"/>
      <c r="F46" s="96"/>
      <c r="G46" s="96"/>
      <c r="H46" s="96"/>
      <c r="I46" s="96"/>
      <c r="J46" s="96"/>
    </row>
    <row r="47" spans="1:10" ht="12.75">
      <c r="A47" s="97"/>
      <c r="B47" s="94"/>
      <c r="C47" s="94"/>
      <c r="D47" s="95"/>
      <c r="E47" s="96"/>
      <c r="F47" s="96"/>
      <c r="G47" s="96"/>
      <c r="H47" s="96"/>
      <c r="I47" s="96"/>
      <c r="J47" s="96"/>
    </row>
    <row r="48" spans="1:10" ht="12.75">
      <c r="A48" s="97"/>
      <c r="B48" s="94"/>
      <c r="C48" s="94"/>
      <c r="D48" s="95"/>
      <c r="E48" s="96"/>
      <c r="F48" s="96"/>
      <c r="G48" s="96"/>
      <c r="H48" s="96"/>
      <c r="I48" s="96"/>
      <c r="J48" s="96"/>
    </row>
    <row r="49" spans="1:10" ht="12.75">
      <c r="A49" s="213"/>
      <c r="B49" s="213"/>
      <c r="C49" s="213"/>
      <c r="D49" s="213"/>
      <c r="E49" s="96"/>
      <c r="F49" s="96"/>
      <c r="G49" s="96"/>
      <c r="H49" s="96"/>
      <c r="I49" s="96"/>
      <c r="J49" s="96"/>
    </row>
    <row r="50" spans="1:10" ht="12.75">
      <c r="A50" s="94"/>
      <c r="B50" s="94"/>
      <c r="C50" s="94"/>
      <c r="D50" s="95"/>
      <c r="E50" s="96"/>
      <c r="F50" s="96"/>
      <c r="G50" s="96"/>
      <c r="H50" s="96"/>
      <c r="I50" s="96"/>
      <c r="J50" s="96"/>
    </row>
    <row r="51" spans="1:10" ht="12.75">
      <c r="A51" s="94"/>
      <c r="B51" s="94"/>
      <c r="C51" s="94"/>
      <c r="D51" s="95"/>
      <c r="E51" s="96"/>
      <c r="F51" s="96"/>
      <c r="G51" s="96"/>
      <c r="H51" s="96"/>
      <c r="I51" s="96"/>
      <c r="J51" s="96"/>
    </row>
    <row r="52" spans="1:10" ht="12.75">
      <c r="A52" s="94"/>
      <c r="B52" s="94"/>
      <c r="C52" s="94"/>
      <c r="D52" s="95"/>
      <c r="E52" s="96"/>
      <c r="F52" s="96"/>
      <c r="G52" s="96"/>
      <c r="H52" s="96"/>
      <c r="I52" s="96"/>
      <c r="J52" s="96"/>
    </row>
    <row r="53" spans="1:10" ht="12.75">
      <c r="A53" s="98"/>
      <c r="B53" s="98"/>
      <c r="C53" s="98"/>
      <c r="D53" s="95"/>
      <c r="E53" s="99"/>
      <c r="F53" s="99"/>
      <c r="G53" s="99"/>
      <c r="H53" s="99"/>
      <c r="I53" s="99"/>
      <c r="J53" s="99"/>
    </row>
    <row r="54" spans="1:10" ht="12.75">
      <c r="A54" s="98"/>
      <c r="B54" s="98"/>
      <c r="C54" s="98"/>
      <c r="D54" s="95"/>
      <c r="E54" s="99"/>
      <c r="F54" s="99"/>
      <c r="G54" s="99"/>
      <c r="H54" s="99"/>
      <c r="I54" s="99"/>
      <c r="J54" s="99"/>
    </row>
    <row r="55" spans="1:10" ht="12.75">
      <c r="A55" s="98"/>
      <c r="B55" s="98"/>
      <c r="C55" s="98"/>
      <c r="D55" s="95"/>
      <c r="E55" s="99"/>
      <c r="F55" s="99"/>
      <c r="G55" s="99"/>
      <c r="H55" s="99"/>
      <c r="I55" s="99"/>
      <c r="J55" s="99"/>
    </row>
    <row r="56" spans="1:10" ht="12.75">
      <c r="A56" s="98"/>
      <c r="B56" s="98"/>
      <c r="C56" s="98"/>
      <c r="D56" s="95"/>
      <c r="E56" s="98"/>
      <c r="F56" s="98"/>
      <c r="G56" s="98"/>
      <c r="H56" s="98"/>
      <c r="I56" s="98"/>
      <c r="J56" s="98"/>
    </row>
    <row r="57" ht="12.75">
      <c r="D57" s="100"/>
    </row>
    <row r="58" ht="12.75">
      <c r="D58" s="100"/>
    </row>
    <row r="59" ht="12.75">
      <c r="D59" s="100"/>
    </row>
    <row r="60" ht="12.75">
      <c r="D60" s="100"/>
    </row>
    <row r="61" ht="12.75">
      <c r="D61" s="100"/>
    </row>
  </sheetData>
  <mergeCells count="8">
    <mergeCell ref="A43:D43"/>
    <mergeCell ref="A45:D45"/>
    <mergeCell ref="A49:D49"/>
    <mergeCell ref="F2:J2"/>
    <mergeCell ref="A3:J3"/>
    <mergeCell ref="A10:A12"/>
    <mergeCell ref="B10:B12"/>
    <mergeCell ref="E10:E12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zoomScale="75" zoomScaleNormal="75" workbookViewId="0" topLeftCell="A1">
      <selection activeCell="L3" sqref="L3"/>
    </sheetView>
  </sheetViews>
  <sheetFormatPr defaultColWidth="9.140625" defaultRowHeight="12.75"/>
  <cols>
    <col min="1" max="1" width="5.28125" style="0" customWidth="1"/>
    <col min="2" max="2" width="10.140625" style="0" customWidth="1"/>
    <col min="3" max="3" width="54.57421875" style="0" customWidth="1"/>
    <col min="4" max="4" width="6.57421875" style="0" customWidth="1"/>
    <col min="5" max="5" width="14.140625" style="0" customWidth="1"/>
    <col min="6" max="6" width="14.57421875" style="0" customWidth="1"/>
    <col min="7" max="7" width="14.421875" style="0" customWidth="1"/>
    <col min="8" max="8" width="13.8515625" style="0" customWidth="1"/>
    <col min="9" max="9" width="14.00390625" style="0" customWidth="1"/>
    <col min="10" max="10" width="13.57421875" style="0" customWidth="1"/>
  </cols>
  <sheetData>
    <row r="1" spans="1:3" ht="34.5" customHeight="1">
      <c r="A1" s="214" t="s">
        <v>235</v>
      </c>
      <c r="B1" s="214"/>
      <c r="C1" s="214"/>
    </row>
    <row r="2" spans="3:9" ht="12.75" customHeight="1">
      <c r="C2" s="33"/>
      <c r="D2" s="34"/>
      <c r="E2" s="225" t="s">
        <v>71</v>
      </c>
      <c r="F2" s="225"/>
      <c r="G2" s="225"/>
      <c r="H2" s="225"/>
      <c r="I2" s="225"/>
    </row>
    <row r="3" spans="3:9" ht="19.5" customHeight="1">
      <c r="C3" s="33"/>
      <c r="D3" s="35"/>
      <c r="E3" s="226" t="s">
        <v>48</v>
      </c>
      <c r="F3" s="226"/>
      <c r="G3" s="226"/>
      <c r="H3" s="226"/>
      <c r="I3" s="226"/>
    </row>
    <row r="4" spans="3:9" ht="22.5" customHeight="1">
      <c r="C4" s="33"/>
      <c r="D4" s="226" t="s">
        <v>72</v>
      </c>
      <c r="E4" s="226"/>
      <c r="F4" s="226"/>
      <c r="G4" s="226"/>
      <c r="H4" s="226"/>
      <c r="I4" s="226"/>
    </row>
    <row r="5" spans="1:11" ht="16.5" customHeight="1">
      <c r="A5" s="235" t="s">
        <v>201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</row>
    <row r="6" spans="1:11" ht="15.75" customHeight="1">
      <c r="A6" s="235" t="s">
        <v>202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</row>
    <row r="7" ht="12.75" customHeight="1" thickBot="1">
      <c r="I7" s="33" t="s">
        <v>73</v>
      </c>
    </row>
    <row r="8" spans="1:10" ht="14.25" customHeight="1">
      <c r="A8" s="229" t="s">
        <v>74</v>
      </c>
      <c r="B8" s="231" t="s">
        <v>75</v>
      </c>
      <c r="C8" s="231" t="s">
        <v>76</v>
      </c>
      <c r="D8" s="231" t="s">
        <v>77</v>
      </c>
      <c r="E8" s="233" t="s">
        <v>78</v>
      </c>
      <c r="F8" s="229" t="s">
        <v>79</v>
      </c>
      <c r="G8" s="231"/>
      <c r="H8" s="231"/>
      <c r="I8" s="231"/>
      <c r="J8" s="236"/>
    </row>
    <row r="9" spans="1:10" s="36" customFormat="1" ht="30.75" customHeight="1">
      <c r="A9" s="230"/>
      <c r="B9" s="232"/>
      <c r="C9" s="232"/>
      <c r="D9" s="232"/>
      <c r="E9" s="234"/>
      <c r="F9" s="139" t="s">
        <v>80</v>
      </c>
      <c r="G9" s="102" t="s">
        <v>81</v>
      </c>
      <c r="H9" s="102" t="s">
        <v>82</v>
      </c>
      <c r="I9" s="141" t="s">
        <v>172</v>
      </c>
      <c r="J9" s="140" t="s">
        <v>83</v>
      </c>
    </row>
    <row r="10" spans="1:10" s="36" customFormat="1" ht="21.75" customHeight="1">
      <c r="A10" s="101" t="s">
        <v>106</v>
      </c>
      <c r="B10" s="127"/>
      <c r="C10" s="103" t="s">
        <v>167</v>
      </c>
      <c r="D10" s="37"/>
      <c r="E10" s="104">
        <f>E11</f>
        <v>109257</v>
      </c>
      <c r="F10" s="194">
        <f>SUM(G10:J10)</f>
        <v>109257</v>
      </c>
      <c r="G10" s="195">
        <f>G11</f>
        <v>1755</v>
      </c>
      <c r="H10" s="195">
        <f>H11</f>
        <v>345</v>
      </c>
      <c r="I10" s="195">
        <f>I11</f>
        <v>107113</v>
      </c>
      <c r="J10" s="196">
        <f>J11</f>
        <v>44</v>
      </c>
    </row>
    <row r="11" spans="1:10" s="36" customFormat="1" ht="21.75" customHeight="1">
      <c r="A11" s="128"/>
      <c r="B11" s="127" t="s">
        <v>166</v>
      </c>
      <c r="C11" s="129" t="s">
        <v>168</v>
      </c>
      <c r="D11" s="41">
        <v>2010</v>
      </c>
      <c r="E11" s="104">
        <v>109257</v>
      </c>
      <c r="F11" s="108">
        <f>SUM(G11:J11)</f>
        <v>109257</v>
      </c>
      <c r="G11" s="109">
        <v>1755</v>
      </c>
      <c r="H11" s="109">
        <v>345</v>
      </c>
      <c r="I11" s="109">
        <v>107113</v>
      </c>
      <c r="J11" s="110">
        <v>44</v>
      </c>
    </row>
    <row r="12" spans="1:10" ht="18" customHeight="1">
      <c r="A12" s="38">
        <v>750</v>
      </c>
      <c r="B12" s="39"/>
      <c r="C12" s="40" t="str">
        <f>'[1]1'!C18</f>
        <v>ADMINISTRACJA PUBLICZNA</v>
      </c>
      <c r="D12" s="41"/>
      <c r="E12" s="105">
        <f>SUM(E13:E13)</f>
        <v>56641</v>
      </c>
      <c r="F12" s="111">
        <f>SUM(F13:F13)</f>
        <v>56641</v>
      </c>
      <c r="G12" s="112">
        <f>G13</f>
        <v>44842</v>
      </c>
      <c r="H12" s="112">
        <f>H13</f>
        <v>8825</v>
      </c>
      <c r="I12" s="112">
        <f>I13</f>
        <v>0</v>
      </c>
      <c r="J12" s="113">
        <f>SUM(J13:J13)</f>
        <v>2974</v>
      </c>
    </row>
    <row r="13" spans="1:10" ht="18" customHeight="1">
      <c r="A13" s="128"/>
      <c r="B13" s="130">
        <v>75011</v>
      </c>
      <c r="C13" s="131" t="s">
        <v>84</v>
      </c>
      <c r="D13" s="41">
        <v>2010</v>
      </c>
      <c r="E13" s="106">
        <v>56641</v>
      </c>
      <c r="F13" s="108">
        <f>SUM(G13:J13)</f>
        <v>56641</v>
      </c>
      <c r="G13" s="109">
        <v>44842</v>
      </c>
      <c r="H13" s="109">
        <v>8825</v>
      </c>
      <c r="I13" s="109">
        <v>0</v>
      </c>
      <c r="J13" s="110">
        <v>2974</v>
      </c>
    </row>
    <row r="14" spans="1:10" ht="37.5" customHeight="1">
      <c r="A14" s="38">
        <v>751</v>
      </c>
      <c r="B14" s="39"/>
      <c r="C14" s="42" t="str">
        <f>'[1]1'!C19</f>
        <v>URZĘDY NACZELNYCH ORGANÓW WŁADZY PAŃSTWOWEJ, KONTROLI I OCHRONY PRAWA ORAZ SĄDOWNICTWA</v>
      </c>
      <c r="D14" s="41"/>
      <c r="E14" s="113">
        <f aca="true" t="shared" si="0" ref="E14:J14">E15+E16</f>
        <v>37780</v>
      </c>
      <c r="F14" s="120">
        <f t="shared" si="0"/>
        <v>37780</v>
      </c>
      <c r="G14" s="105">
        <f t="shared" si="0"/>
        <v>28440</v>
      </c>
      <c r="H14" s="105">
        <f t="shared" si="0"/>
        <v>1082</v>
      </c>
      <c r="I14" s="105">
        <f t="shared" si="0"/>
        <v>0</v>
      </c>
      <c r="J14" s="113">
        <f t="shared" si="0"/>
        <v>8258</v>
      </c>
    </row>
    <row r="15" spans="1:10" ht="18" customHeight="1">
      <c r="A15" s="128"/>
      <c r="B15" s="130">
        <v>75101</v>
      </c>
      <c r="C15" s="131" t="s">
        <v>85</v>
      </c>
      <c r="D15" s="41">
        <v>2010</v>
      </c>
      <c r="E15" s="110">
        <v>1480</v>
      </c>
      <c r="F15" s="121">
        <f>SUM(G15:J15)</f>
        <v>1480</v>
      </c>
      <c r="G15" s="109">
        <v>1237</v>
      </c>
      <c r="H15" s="109">
        <v>243</v>
      </c>
      <c r="I15" s="109">
        <v>0</v>
      </c>
      <c r="J15" s="110">
        <v>0</v>
      </c>
    </row>
    <row r="16" spans="1:10" ht="42" customHeight="1">
      <c r="A16" s="128"/>
      <c r="B16" s="130">
        <v>75109</v>
      </c>
      <c r="C16" s="119" t="s">
        <v>169</v>
      </c>
      <c r="D16" s="41">
        <v>2010</v>
      </c>
      <c r="E16" s="110">
        <v>36300</v>
      </c>
      <c r="F16" s="121">
        <f>SUM(G16:J16)</f>
        <v>36300</v>
      </c>
      <c r="G16" s="197">
        <v>27203</v>
      </c>
      <c r="H16" s="197">
        <v>839</v>
      </c>
      <c r="I16" s="197">
        <v>0</v>
      </c>
      <c r="J16" s="198">
        <v>8258</v>
      </c>
    </row>
    <row r="17" spans="1:10" ht="18" customHeight="1">
      <c r="A17" s="38">
        <v>752</v>
      </c>
      <c r="B17" s="39"/>
      <c r="C17" s="40" t="str">
        <f>'[1]1'!C20</f>
        <v>OBRONA NARODOWA</v>
      </c>
      <c r="D17" s="41"/>
      <c r="E17" s="113">
        <f aca="true" t="shared" si="1" ref="E17:J17">E18</f>
        <v>500</v>
      </c>
      <c r="F17" s="122">
        <f t="shared" si="1"/>
        <v>500</v>
      </c>
      <c r="G17" s="112">
        <f t="shared" si="1"/>
        <v>0</v>
      </c>
      <c r="H17" s="112">
        <f t="shared" si="1"/>
        <v>0</v>
      </c>
      <c r="I17" s="112">
        <f t="shared" si="1"/>
        <v>0</v>
      </c>
      <c r="J17" s="113">
        <f t="shared" si="1"/>
        <v>500</v>
      </c>
    </row>
    <row r="18" spans="1:10" ht="18" customHeight="1">
      <c r="A18" s="128"/>
      <c r="B18" s="130">
        <v>75212</v>
      </c>
      <c r="C18" s="131" t="s">
        <v>86</v>
      </c>
      <c r="D18" s="41">
        <v>2010</v>
      </c>
      <c r="E18" s="110">
        <v>500</v>
      </c>
      <c r="F18" s="121">
        <f>SUM(G18:J18)</f>
        <v>500</v>
      </c>
      <c r="G18" s="109">
        <v>0</v>
      </c>
      <c r="H18" s="109">
        <v>0</v>
      </c>
      <c r="I18" s="109">
        <v>0</v>
      </c>
      <c r="J18" s="110">
        <v>500</v>
      </c>
    </row>
    <row r="19" spans="1:10" ht="31.5" customHeight="1">
      <c r="A19" s="38">
        <v>754</v>
      </c>
      <c r="B19" s="39"/>
      <c r="C19" s="42" t="str">
        <f>'[1]1'!C21</f>
        <v>BEZPIECZEŃSTWO PUBLICZNE I OCHRONA PRZECIWPOŻAROWA</v>
      </c>
      <c r="D19" s="41"/>
      <c r="E19" s="113">
        <f aca="true" t="shared" si="2" ref="E19:J19">SUM(E20:E21)</f>
        <v>9700</v>
      </c>
      <c r="F19" s="122">
        <f t="shared" si="2"/>
        <v>9700</v>
      </c>
      <c r="G19" s="112">
        <f t="shared" si="2"/>
        <v>0</v>
      </c>
      <c r="H19" s="112">
        <f t="shared" si="2"/>
        <v>0</v>
      </c>
      <c r="I19" s="112">
        <f t="shared" si="2"/>
        <v>0</v>
      </c>
      <c r="J19" s="113">
        <f t="shared" si="2"/>
        <v>9700</v>
      </c>
    </row>
    <row r="20" spans="1:10" ht="18" customHeight="1">
      <c r="A20" s="128"/>
      <c r="B20" s="130">
        <v>75414</v>
      </c>
      <c r="C20" s="131" t="s">
        <v>87</v>
      </c>
      <c r="D20" s="41">
        <v>2010</v>
      </c>
      <c r="E20" s="110">
        <v>700</v>
      </c>
      <c r="F20" s="121">
        <f>SUM(G20:J20)</f>
        <v>700</v>
      </c>
      <c r="G20" s="109">
        <v>0</v>
      </c>
      <c r="H20" s="109">
        <v>0</v>
      </c>
      <c r="I20" s="109">
        <v>0</v>
      </c>
      <c r="J20" s="110">
        <v>700</v>
      </c>
    </row>
    <row r="21" spans="1:10" ht="18" customHeight="1">
      <c r="A21" s="128"/>
      <c r="B21" s="130">
        <v>75414</v>
      </c>
      <c r="C21" s="131" t="s">
        <v>87</v>
      </c>
      <c r="D21" s="41">
        <v>6310</v>
      </c>
      <c r="E21" s="110">
        <v>9000</v>
      </c>
      <c r="F21" s="121">
        <f>SUM(G21:J21)</f>
        <v>9000</v>
      </c>
      <c r="G21" s="109">
        <v>0</v>
      </c>
      <c r="H21" s="109">
        <v>0</v>
      </c>
      <c r="I21" s="109">
        <v>0</v>
      </c>
      <c r="J21" s="110">
        <v>9000</v>
      </c>
    </row>
    <row r="22" spans="1:16" ht="22.5" customHeight="1">
      <c r="A22" s="38">
        <v>852</v>
      </c>
      <c r="B22" s="39"/>
      <c r="C22" s="40" t="str">
        <f>'[1]1'!C27</f>
        <v>POMOC SPOŁECZNA</v>
      </c>
      <c r="D22" s="41"/>
      <c r="E22" s="113">
        <f aca="true" t="shared" si="3" ref="E22:J22">SUM(E23:E26)</f>
        <v>2857696</v>
      </c>
      <c r="F22" s="122">
        <f t="shared" si="3"/>
        <v>2857696</v>
      </c>
      <c r="G22" s="122">
        <f t="shared" si="3"/>
        <v>46846</v>
      </c>
      <c r="H22" s="122">
        <f t="shared" si="3"/>
        <v>18814</v>
      </c>
      <c r="I22" s="122">
        <f t="shared" si="3"/>
        <v>2775124</v>
      </c>
      <c r="J22" s="113">
        <f t="shared" si="3"/>
        <v>16912</v>
      </c>
      <c r="K22" s="43"/>
      <c r="L22" s="43"/>
      <c r="M22" s="43"/>
      <c r="N22" s="43"/>
      <c r="O22" s="43"/>
      <c r="P22" s="44"/>
    </row>
    <row r="23" spans="1:16" s="45" customFormat="1" ht="27" customHeight="1">
      <c r="A23" s="46"/>
      <c r="B23" s="47">
        <v>85212</v>
      </c>
      <c r="C23" s="48" t="s">
        <v>88</v>
      </c>
      <c r="D23" s="49">
        <v>2010</v>
      </c>
      <c r="E23" s="115">
        <v>2483600</v>
      </c>
      <c r="F23" s="121">
        <f>SUM(G23:J23)</f>
        <v>2483600</v>
      </c>
      <c r="G23" s="114">
        <v>46846</v>
      </c>
      <c r="H23" s="114">
        <v>8714</v>
      </c>
      <c r="I23" s="114">
        <v>2411128</v>
      </c>
      <c r="J23" s="115">
        <v>16912</v>
      </c>
      <c r="K23" s="50"/>
      <c r="L23" s="50"/>
      <c r="M23" s="50"/>
      <c r="N23" s="50"/>
      <c r="O23" s="50"/>
      <c r="P23" s="51"/>
    </row>
    <row r="24" spans="1:10" ht="18" customHeight="1">
      <c r="A24" s="128"/>
      <c r="B24" s="127" t="s">
        <v>89</v>
      </c>
      <c r="C24" s="132" t="s">
        <v>90</v>
      </c>
      <c r="D24" s="41">
        <v>2010</v>
      </c>
      <c r="E24" s="110">
        <v>10100</v>
      </c>
      <c r="F24" s="121">
        <f>SUM(G24:J24)</f>
        <v>10100</v>
      </c>
      <c r="G24" s="109">
        <v>0</v>
      </c>
      <c r="H24" s="109">
        <v>10100</v>
      </c>
      <c r="I24" s="109">
        <v>0</v>
      </c>
      <c r="J24" s="110">
        <v>0</v>
      </c>
    </row>
    <row r="25" spans="1:10" ht="28.5" customHeight="1">
      <c r="A25" s="133"/>
      <c r="B25" s="134" t="s">
        <v>91</v>
      </c>
      <c r="C25" s="135" t="s">
        <v>92</v>
      </c>
      <c r="D25" s="52">
        <v>2010</v>
      </c>
      <c r="E25" s="117">
        <v>58700</v>
      </c>
      <c r="F25" s="123">
        <f>SUM(G25:J25)</f>
        <v>58700</v>
      </c>
      <c r="G25" s="116">
        <v>0</v>
      </c>
      <c r="H25" s="116">
        <v>0</v>
      </c>
      <c r="I25" s="116">
        <v>58700</v>
      </c>
      <c r="J25" s="117">
        <v>0</v>
      </c>
    </row>
    <row r="26" spans="1:10" ht="28.5" customHeight="1" thickBot="1">
      <c r="A26" s="136"/>
      <c r="B26" s="137" t="s">
        <v>170</v>
      </c>
      <c r="C26" s="138" t="s">
        <v>171</v>
      </c>
      <c r="D26" s="52">
        <v>2010</v>
      </c>
      <c r="E26" s="125">
        <v>305296</v>
      </c>
      <c r="F26" s="123">
        <f>SUM(G26:J26)</f>
        <v>305296</v>
      </c>
      <c r="G26" s="126">
        <v>0</v>
      </c>
      <c r="H26" s="126">
        <v>0</v>
      </c>
      <c r="I26" s="126">
        <v>305296</v>
      </c>
      <c r="J26" s="125">
        <v>0</v>
      </c>
    </row>
    <row r="27" spans="1:11" ht="20.25" customHeight="1" thickBot="1">
      <c r="A27" s="208" t="s">
        <v>93</v>
      </c>
      <c r="B27" s="209"/>
      <c r="C27" s="209"/>
      <c r="D27" s="53"/>
      <c r="E27" s="118">
        <f aca="true" t="shared" si="4" ref="E27:J27">E12+E14+E17+E19+E22+E10</f>
        <v>3071574</v>
      </c>
      <c r="F27" s="124">
        <f t="shared" si="4"/>
        <v>3071574</v>
      </c>
      <c r="G27" s="107">
        <f t="shared" si="4"/>
        <v>121883</v>
      </c>
      <c r="H27" s="107">
        <f t="shared" si="4"/>
        <v>29066</v>
      </c>
      <c r="I27" s="107">
        <f t="shared" si="4"/>
        <v>2882237</v>
      </c>
      <c r="J27" s="118">
        <f t="shared" si="4"/>
        <v>38388</v>
      </c>
      <c r="K27" s="54"/>
    </row>
    <row r="29" spans="2:7" ht="12.75" customHeight="1">
      <c r="B29" t="s">
        <v>94</v>
      </c>
      <c r="F29" s="227" t="s">
        <v>95</v>
      </c>
      <c r="G29" s="227"/>
    </row>
    <row r="30" spans="2:7" ht="12.75" customHeight="1">
      <c r="B30" t="s">
        <v>233</v>
      </c>
      <c r="D30" s="228">
        <v>22000</v>
      </c>
      <c r="E30" s="228"/>
      <c r="F30" t="s">
        <v>96</v>
      </c>
      <c r="G30" s="55">
        <f>D30/95*5</f>
        <v>1157.8947368421052</v>
      </c>
    </row>
    <row r="35" ht="12.75">
      <c r="F35" s="54"/>
    </row>
  </sheetData>
  <mergeCells count="15">
    <mergeCell ref="A5:K5"/>
    <mergeCell ref="A6:K6"/>
    <mergeCell ref="F8:J8"/>
    <mergeCell ref="A27:C27"/>
    <mergeCell ref="F29:G29"/>
    <mergeCell ref="D30:E30"/>
    <mergeCell ref="A8:A9"/>
    <mergeCell ref="B8:B9"/>
    <mergeCell ref="C8:C9"/>
    <mergeCell ref="D8:D9"/>
    <mergeCell ref="E8:E9"/>
    <mergeCell ref="A1:C1"/>
    <mergeCell ref="E2:I2"/>
    <mergeCell ref="E3:I3"/>
    <mergeCell ref="D4:I4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2"/>
  <sheetViews>
    <sheetView workbookViewId="0" topLeftCell="A1">
      <selection activeCell="G15" sqref="G15"/>
    </sheetView>
  </sheetViews>
  <sheetFormatPr defaultColWidth="9.140625" defaultRowHeight="12.75"/>
  <cols>
    <col min="1" max="1" width="14.57421875" style="0" customWidth="1"/>
    <col min="2" max="2" width="53.00390625" style="0" customWidth="1"/>
    <col min="3" max="3" width="19.28125" style="0" customWidth="1"/>
  </cols>
  <sheetData>
    <row r="1" spans="1:3" ht="41.25" customHeight="1">
      <c r="A1" s="1"/>
      <c r="B1" s="210" t="s">
        <v>236</v>
      </c>
      <c r="C1" s="210"/>
    </row>
    <row r="2" spans="1:3" ht="12.75">
      <c r="A2" s="1"/>
      <c r="B2" s="2"/>
      <c r="C2" s="2"/>
    </row>
    <row r="3" spans="2:7" ht="28.5" customHeight="1">
      <c r="B3" s="210" t="s">
        <v>0</v>
      </c>
      <c r="C3" s="210"/>
      <c r="D3" s="3"/>
      <c r="E3" s="214"/>
      <c r="F3" s="214"/>
      <c r="G3" s="214"/>
    </row>
    <row r="4" ht="15.75" customHeight="1"/>
    <row r="5" spans="1:3" ht="15.75">
      <c r="A5" s="199" t="s">
        <v>1</v>
      </c>
      <c r="B5" s="199"/>
      <c r="C5" s="199"/>
    </row>
    <row r="6" spans="1:3" ht="35.25" customHeight="1">
      <c r="A6" s="203" t="s">
        <v>2</v>
      </c>
      <c r="B6" s="203"/>
      <c r="C6" s="203"/>
    </row>
    <row r="7" ht="13.5" thickBot="1"/>
    <row r="8" spans="1:3" ht="16.5" customHeight="1" thickBot="1" thickTop="1">
      <c r="A8" s="204" t="s">
        <v>3</v>
      </c>
      <c r="B8" s="205"/>
      <c r="C8" s="206"/>
    </row>
    <row r="9" spans="1:3" ht="16.5" customHeight="1" thickTop="1">
      <c r="A9" s="5"/>
      <c r="B9" s="6" t="s">
        <v>4</v>
      </c>
      <c r="C9" s="7">
        <v>-37087</v>
      </c>
    </row>
    <row r="10" spans="1:3" ht="23.25" customHeight="1">
      <c r="A10" s="8" t="s">
        <v>5</v>
      </c>
      <c r="B10" s="9" t="s">
        <v>6</v>
      </c>
      <c r="C10" s="10">
        <v>150040</v>
      </c>
    </row>
    <row r="11" spans="1:3" ht="16.5" customHeight="1">
      <c r="A11" s="8" t="s">
        <v>7</v>
      </c>
      <c r="B11" s="11" t="s">
        <v>8</v>
      </c>
      <c r="C11" s="10">
        <v>1115787</v>
      </c>
    </row>
    <row r="12" spans="1:3" ht="16.5" customHeight="1">
      <c r="A12" s="12"/>
      <c r="B12" s="11" t="s">
        <v>9</v>
      </c>
      <c r="C12" s="10">
        <v>38000</v>
      </c>
    </row>
    <row r="13" spans="1:3" ht="16.5" customHeight="1" thickBot="1">
      <c r="A13" s="200" t="s">
        <v>10</v>
      </c>
      <c r="B13" s="201"/>
      <c r="C13" s="13">
        <f>SUM(C9:C12)</f>
        <v>1266740</v>
      </c>
    </row>
    <row r="14" spans="1:3" ht="16.5" customHeight="1" thickBot="1" thickTop="1">
      <c r="A14" s="14"/>
      <c r="B14" s="15"/>
      <c r="C14" s="16"/>
    </row>
    <row r="15" spans="1:3" ht="16.5" customHeight="1" thickBot="1" thickTop="1">
      <c r="A15" s="207" t="s">
        <v>11</v>
      </c>
      <c r="B15" s="237"/>
      <c r="C15" s="238"/>
    </row>
    <row r="16" spans="1:3" ht="16.5" customHeight="1" thickTop="1">
      <c r="A16" s="17" t="s">
        <v>12</v>
      </c>
      <c r="B16" s="18" t="s">
        <v>13</v>
      </c>
      <c r="C16" s="19">
        <v>8300</v>
      </c>
    </row>
    <row r="17" spans="1:3" ht="16.5" customHeight="1">
      <c r="A17" s="8" t="s">
        <v>14</v>
      </c>
      <c r="B17" s="20" t="s">
        <v>15</v>
      </c>
      <c r="C17" s="21">
        <v>497000</v>
      </c>
    </row>
    <row r="18" spans="1:3" ht="16.5" customHeight="1">
      <c r="A18" s="8" t="s">
        <v>16</v>
      </c>
      <c r="B18" s="20" t="s">
        <v>17</v>
      </c>
      <c r="C18" s="21">
        <v>42300</v>
      </c>
    </row>
    <row r="19" spans="1:3" ht="16.5" customHeight="1">
      <c r="A19" s="8" t="s">
        <v>18</v>
      </c>
      <c r="B19" s="20" t="s">
        <v>19</v>
      </c>
      <c r="C19" s="21">
        <v>90000</v>
      </c>
    </row>
    <row r="20" spans="1:3" ht="16.5" customHeight="1">
      <c r="A20" s="8" t="s">
        <v>20</v>
      </c>
      <c r="B20" s="20" t="s">
        <v>21</v>
      </c>
      <c r="C20" s="21">
        <v>13200</v>
      </c>
    </row>
    <row r="21" spans="1:3" ht="16.5" customHeight="1">
      <c r="A21" s="8" t="s">
        <v>22</v>
      </c>
      <c r="B21" s="20" t="s">
        <v>23</v>
      </c>
      <c r="C21" s="21">
        <v>6500</v>
      </c>
    </row>
    <row r="22" spans="1:3" ht="16.5" customHeight="1">
      <c r="A22" s="8" t="s">
        <v>24</v>
      </c>
      <c r="B22" s="22" t="s">
        <v>25</v>
      </c>
      <c r="C22" s="21">
        <v>200000</v>
      </c>
    </row>
    <row r="23" spans="1:3" ht="16.5" customHeight="1">
      <c r="A23" s="8" t="s">
        <v>26</v>
      </c>
      <c r="B23" s="20" t="s">
        <v>27</v>
      </c>
      <c r="C23" s="21">
        <v>231750</v>
      </c>
    </row>
    <row r="24" spans="1:3" ht="16.5" customHeight="1">
      <c r="A24" s="8" t="s">
        <v>28</v>
      </c>
      <c r="B24" s="22" t="s">
        <v>29</v>
      </c>
      <c r="C24" s="21">
        <v>20000</v>
      </c>
    </row>
    <row r="25" spans="1:3" ht="16.5" customHeight="1">
      <c r="A25" s="8" t="s">
        <v>30</v>
      </c>
      <c r="B25" s="22" t="s">
        <v>31</v>
      </c>
      <c r="C25" s="21">
        <v>60890</v>
      </c>
    </row>
    <row r="26" spans="1:3" ht="16.5" customHeight="1">
      <c r="A26" s="8" t="s">
        <v>32</v>
      </c>
      <c r="B26" s="20" t="s">
        <v>33</v>
      </c>
      <c r="C26" s="21">
        <v>14500</v>
      </c>
    </row>
    <row r="27" spans="1:3" ht="16.5" customHeight="1">
      <c r="A27" s="8" t="s">
        <v>34</v>
      </c>
      <c r="B27" s="20" t="s">
        <v>35</v>
      </c>
      <c r="C27" s="21">
        <v>2200</v>
      </c>
    </row>
    <row r="28" spans="1:3" ht="16.5" customHeight="1">
      <c r="A28" s="8" t="s">
        <v>36</v>
      </c>
      <c r="B28" s="20" t="s">
        <v>37</v>
      </c>
      <c r="C28" s="21">
        <v>13600</v>
      </c>
    </row>
    <row r="29" spans="1:3" ht="16.5" customHeight="1">
      <c r="A29" s="8" t="s">
        <v>38</v>
      </c>
      <c r="B29" s="20" t="s">
        <v>39</v>
      </c>
      <c r="C29" s="21">
        <v>11500</v>
      </c>
    </row>
    <row r="30" spans="1:3" ht="16.5" customHeight="1">
      <c r="A30" s="8" t="s">
        <v>40</v>
      </c>
      <c r="B30" s="20" t="s">
        <v>41</v>
      </c>
      <c r="C30" s="21">
        <v>18000</v>
      </c>
    </row>
    <row r="31" spans="1:3" ht="16.5" customHeight="1">
      <c r="A31" s="8" t="s">
        <v>42</v>
      </c>
      <c r="B31" s="20" t="s">
        <v>43</v>
      </c>
      <c r="C31" s="21">
        <v>5000</v>
      </c>
    </row>
    <row r="32" spans="1:3" ht="16.5" customHeight="1">
      <c r="A32" s="12"/>
      <c r="B32" s="23" t="s">
        <v>44</v>
      </c>
      <c r="C32" s="21">
        <v>30000</v>
      </c>
    </row>
    <row r="33" spans="1:3" ht="16.5" customHeight="1">
      <c r="A33" s="12"/>
      <c r="B33" s="23" t="s">
        <v>45</v>
      </c>
      <c r="C33" s="21">
        <v>2000</v>
      </c>
    </row>
    <row r="34" spans="1:3" ht="16.5" customHeight="1" thickBot="1">
      <c r="A34" s="200" t="s">
        <v>10</v>
      </c>
      <c r="B34" s="201"/>
      <c r="C34" s="24">
        <f>SUM(C16:C33)</f>
        <v>1266740</v>
      </c>
    </row>
    <row r="35" spans="1:3" ht="16.5" customHeight="1" thickTop="1">
      <c r="A35" s="14"/>
      <c r="B35" s="15"/>
      <c r="C35" s="16"/>
    </row>
    <row r="36" spans="1:3" ht="16.5" customHeight="1">
      <c r="A36" s="202" t="s">
        <v>46</v>
      </c>
      <c r="B36" s="202"/>
      <c r="C36" s="16"/>
    </row>
    <row r="37" spans="1:3" ht="16.5" customHeight="1">
      <c r="A37" s="14"/>
      <c r="B37" s="15"/>
      <c r="C37" s="16"/>
    </row>
    <row r="38" spans="1:3" ht="16.5" customHeight="1">
      <c r="A38" s="14"/>
      <c r="B38" s="15"/>
      <c r="C38" s="16"/>
    </row>
    <row r="39" spans="1:3" ht="16.5" customHeight="1">
      <c r="A39" s="14"/>
      <c r="B39" s="15"/>
      <c r="C39" s="16"/>
    </row>
    <row r="40" ht="12.75">
      <c r="A40" s="14"/>
    </row>
    <row r="41" ht="12.75">
      <c r="A41" s="14"/>
    </row>
    <row r="42" ht="12.75">
      <c r="A42" s="14"/>
    </row>
    <row r="43" ht="12.75">
      <c r="A43" s="14"/>
    </row>
    <row r="44" ht="12.75">
      <c r="A44" s="14"/>
    </row>
    <row r="45" ht="12.75">
      <c r="A45" s="14"/>
    </row>
    <row r="46" ht="12.75">
      <c r="A46" s="14"/>
    </row>
    <row r="47" ht="12.75">
      <c r="A47" s="14"/>
    </row>
    <row r="48" ht="12.75">
      <c r="A48" s="14"/>
    </row>
    <row r="49" ht="12.75">
      <c r="A49" s="14"/>
    </row>
    <row r="50" ht="12.75">
      <c r="A50" s="14"/>
    </row>
    <row r="51" ht="12.75">
      <c r="A51" s="14"/>
    </row>
    <row r="52" ht="12.75">
      <c r="A52" s="14"/>
    </row>
    <row r="53" ht="12.75">
      <c r="A53" s="14"/>
    </row>
    <row r="54" ht="12.75">
      <c r="A54" s="14"/>
    </row>
    <row r="55" ht="12.75">
      <c r="A55" s="14"/>
    </row>
    <row r="56" ht="12.75">
      <c r="A56" s="14"/>
    </row>
    <row r="57" ht="12.75">
      <c r="A57" s="14"/>
    </row>
    <row r="58" ht="12.75">
      <c r="A58" s="14"/>
    </row>
    <row r="59" ht="12.75">
      <c r="A59" s="14"/>
    </row>
    <row r="60" ht="12.75">
      <c r="A60" s="14"/>
    </row>
    <row r="61" ht="12.75">
      <c r="A61" s="14"/>
    </row>
    <row r="62" ht="12.75">
      <c r="A62" s="14"/>
    </row>
    <row r="63" ht="12.75">
      <c r="A63" s="14"/>
    </row>
    <row r="64" ht="12.75">
      <c r="A64" s="14"/>
    </row>
    <row r="65" ht="12.75">
      <c r="A65" s="14"/>
    </row>
    <row r="66" ht="12.75">
      <c r="A66" s="14"/>
    </row>
    <row r="67" ht="12.75">
      <c r="A67" s="14"/>
    </row>
    <row r="68" ht="12.75">
      <c r="A68" s="14"/>
    </row>
    <row r="69" ht="12.75">
      <c r="A69" s="14"/>
    </row>
    <row r="70" ht="12.75">
      <c r="A70" s="14"/>
    </row>
    <row r="71" ht="12.75">
      <c r="A71" s="14"/>
    </row>
    <row r="72" ht="12.75">
      <c r="A72" s="14"/>
    </row>
    <row r="73" ht="12.75">
      <c r="A73" s="14"/>
    </row>
    <row r="74" ht="12.75">
      <c r="A74" s="14"/>
    </row>
    <row r="75" ht="12.75">
      <c r="A75" s="14"/>
    </row>
    <row r="76" ht="12.75">
      <c r="A76" s="14"/>
    </row>
    <row r="77" ht="12.75">
      <c r="A77" s="14"/>
    </row>
    <row r="78" ht="12.75">
      <c r="A78" s="14"/>
    </row>
    <row r="79" ht="12.75">
      <c r="A79" s="14"/>
    </row>
    <row r="80" ht="12.75">
      <c r="A80" s="14"/>
    </row>
    <row r="81" ht="12.75">
      <c r="A81" s="14"/>
    </row>
    <row r="82" ht="12.75">
      <c r="A82" s="14"/>
    </row>
    <row r="83" ht="12.75">
      <c r="A83" s="14"/>
    </row>
    <row r="84" ht="12.75">
      <c r="A84" s="14"/>
    </row>
    <row r="85" ht="12.75">
      <c r="A85" s="14"/>
    </row>
    <row r="86" ht="12.75">
      <c r="A86" s="14"/>
    </row>
    <row r="87" ht="12.75">
      <c r="A87" s="14"/>
    </row>
    <row r="88" ht="12.75">
      <c r="A88" s="14"/>
    </row>
    <row r="89" ht="12.75">
      <c r="A89" s="14"/>
    </row>
    <row r="90" ht="12.75">
      <c r="A90" s="14"/>
    </row>
    <row r="91" ht="12.75">
      <c r="A91" s="14"/>
    </row>
    <row r="92" ht="12.75">
      <c r="A92" s="14"/>
    </row>
    <row r="93" ht="12.75">
      <c r="A93" s="14"/>
    </row>
    <row r="94" ht="12.75">
      <c r="A94" s="14"/>
    </row>
    <row r="95" ht="12.75">
      <c r="A95" s="14"/>
    </row>
    <row r="96" ht="12.75">
      <c r="A96" s="14"/>
    </row>
    <row r="97" ht="12.75">
      <c r="A97" s="14"/>
    </row>
    <row r="98" ht="12.75">
      <c r="A98" s="14"/>
    </row>
    <row r="99" ht="12.75">
      <c r="A99" s="14"/>
    </row>
    <row r="100" ht="12.75">
      <c r="A100" s="14"/>
    </row>
    <row r="101" ht="12.75">
      <c r="A101" s="14"/>
    </row>
    <row r="102" ht="12.75">
      <c r="A102" s="14"/>
    </row>
    <row r="103" ht="12.75">
      <c r="A103" s="14"/>
    </row>
    <row r="104" ht="12.75">
      <c r="A104" s="14"/>
    </row>
    <row r="105" ht="12.75">
      <c r="A105" s="14"/>
    </row>
    <row r="106" ht="12.75">
      <c r="A106" s="14"/>
    </row>
    <row r="107" ht="12.75">
      <c r="A107" s="14"/>
    </row>
    <row r="108" ht="12.75">
      <c r="A108" s="14"/>
    </row>
    <row r="109" ht="12.75">
      <c r="A109" s="14"/>
    </row>
    <row r="110" ht="12.75">
      <c r="A110" s="14"/>
    </row>
    <row r="111" ht="12.75">
      <c r="A111" s="14"/>
    </row>
    <row r="112" ht="12.75">
      <c r="A112" s="14"/>
    </row>
    <row r="113" ht="12.75">
      <c r="A113" s="14"/>
    </row>
    <row r="114" ht="12.75">
      <c r="A114" s="14"/>
    </row>
    <row r="115" ht="12.75">
      <c r="A115" s="14"/>
    </row>
    <row r="116" ht="12.75">
      <c r="A116" s="14"/>
    </row>
    <row r="117" ht="12.75">
      <c r="A117" s="14"/>
    </row>
    <row r="118" ht="12.75">
      <c r="A118" s="14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</sheetData>
  <mergeCells count="10">
    <mergeCell ref="A34:B34"/>
    <mergeCell ref="A36:B36"/>
    <mergeCell ref="A6:C6"/>
    <mergeCell ref="A8:C8"/>
    <mergeCell ref="A13:B13"/>
    <mergeCell ref="A15:C15"/>
    <mergeCell ref="B1:C1"/>
    <mergeCell ref="B3:C3"/>
    <mergeCell ref="E3:G3"/>
    <mergeCell ref="A5:C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L5" sqref="L5"/>
    </sheetView>
  </sheetViews>
  <sheetFormatPr defaultColWidth="9.140625" defaultRowHeight="12.75"/>
  <cols>
    <col min="1" max="1" width="6.28125" style="0" customWidth="1"/>
    <col min="4" max="4" width="9.8515625" style="0" customWidth="1"/>
    <col min="5" max="5" width="22.7109375" style="0" customWidth="1"/>
    <col min="6" max="6" width="4.7109375" style="0" customWidth="1"/>
    <col min="7" max="7" width="8.57421875" style="0" customWidth="1"/>
    <col min="8" max="8" width="5.140625" style="0" customWidth="1"/>
    <col min="9" max="9" width="7.421875" style="0" customWidth="1"/>
  </cols>
  <sheetData>
    <row r="1" spans="1:4" ht="12.75">
      <c r="A1" s="239" t="s">
        <v>47</v>
      </c>
      <c r="B1" s="239"/>
      <c r="C1" s="239"/>
      <c r="D1" s="239"/>
    </row>
    <row r="2" spans="1:4" ht="12.75">
      <c r="A2" s="239" t="s">
        <v>48</v>
      </c>
      <c r="B2" s="239"/>
      <c r="C2" s="239"/>
      <c r="D2" s="239"/>
    </row>
    <row r="3" spans="1:4" ht="12.75">
      <c r="A3" s="25" t="s">
        <v>237</v>
      </c>
      <c r="B3" s="25"/>
      <c r="C3" s="25"/>
      <c r="D3" s="25"/>
    </row>
    <row r="4" spans="1:8" ht="12.75">
      <c r="A4" s="26"/>
      <c r="E4" s="239" t="s">
        <v>49</v>
      </c>
      <c r="F4" s="239"/>
      <c r="G4" s="239"/>
      <c r="H4" s="239"/>
    </row>
    <row r="5" spans="1:8" ht="12.75">
      <c r="A5" s="26"/>
      <c r="E5" s="239" t="s">
        <v>48</v>
      </c>
      <c r="F5" s="239"/>
      <c r="G5" s="239"/>
      <c r="H5" s="239"/>
    </row>
    <row r="6" spans="1:8" ht="12.75">
      <c r="A6" s="26"/>
      <c r="E6" s="239" t="s">
        <v>50</v>
      </c>
      <c r="F6" s="239"/>
      <c r="G6" s="239"/>
      <c r="H6" s="239"/>
    </row>
    <row r="7" ht="12.75">
      <c r="A7" s="27"/>
    </row>
    <row r="8" ht="12.75">
      <c r="A8" s="27"/>
    </row>
    <row r="9" spans="1:9" ht="63" customHeight="1">
      <c r="A9" s="240" t="s">
        <v>51</v>
      </c>
      <c r="B9" s="240"/>
      <c r="C9" s="240"/>
      <c r="D9" s="240"/>
      <c r="E9" s="240"/>
      <c r="F9" s="240"/>
      <c r="G9" s="240"/>
      <c r="H9" s="240"/>
      <c r="I9" s="240"/>
    </row>
    <row r="10" spans="1:9" ht="27" customHeight="1" thickBot="1">
      <c r="A10" s="28"/>
      <c r="B10" s="28"/>
      <c r="C10" s="28"/>
      <c r="D10" s="28"/>
      <c r="E10" s="28"/>
      <c r="F10" s="28"/>
      <c r="G10" s="28"/>
      <c r="H10" s="28"/>
      <c r="I10" s="28"/>
    </row>
    <row r="11" spans="1:9" ht="54.75" customHeight="1" thickBot="1" thickTop="1">
      <c r="A11" s="29" t="s">
        <v>52</v>
      </c>
      <c r="B11" s="241" t="s">
        <v>53</v>
      </c>
      <c r="C11" s="241"/>
      <c r="D11" s="241"/>
      <c r="E11" s="241"/>
      <c r="F11" s="241" t="s">
        <v>54</v>
      </c>
      <c r="G11" s="241"/>
      <c r="H11" s="241"/>
      <c r="I11" s="242"/>
    </row>
    <row r="12" spans="1:9" ht="39.75" customHeight="1" thickTop="1">
      <c r="A12" s="30" t="s">
        <v>55</v>
      </c>
      <c r="B12" s="243" t="s">
        <v>56</v>
      </c>
      <c r="C12" s="243"/>
      <c r="D12" s="243"/>
      <c r="E12" s="243"/>
      <c r="F12" s="244">
        <v>95400</v>
      </c>
      <c r="G12" s="244"/>
      <c r="H12" s="244"/>
      <c r="I12" s="245"/>
    </row>
    <row r="13" spans="1:9" ht="39.75" customHeight="1">
      <c r="A13" s="31" t="s">
        <v>57</v>
      </c>
      <c r="B13" s="246" t="s">
        <v>58</v>
      </c>
      <c r="C13" s="246"/>
      <c r="D13" s="246"/>
      <c r="E13" s="246"/>
      <c r="F13" s="247">
        <v>7000</v>
      </c>
      <c r="G13" s="247"/>
      <c r="H13" s="247"/>
      <c r="I13" s="248"/>
    </row>
    <row r="14" spans="1:9" ht="39.75" customHeight="1">
      <c r="A14" s="31" t="s">
        <v>59</v>
      </c>
      <c r="B14" s="246" t="s">
        <v>60</v>
      </c>
      <c r="C14" s="246"/>
      <c r="D14" s="246"/>
      <c r="E14" s="246"/>
      <c r="F14" s="247">
        <v>8000</v>
      </c>
      <c r="G14" s="247"/>
      <c r="H14" s="247"/>
      <c r="I14" s="248"/>
    </row>
    <row r="15" spans="1:9" ht="39.75" customHeight="1">
      <c r="A15" s="31" t="s">
        <v>61</v>
      </c>
      <c r="B15" s="246" t="s">
        <v>62</v>
      </c>
      <c r="C15" s="246"/>
      <c r="D15" s="246"/>
      <c r="E15" s="246"/>
      <c r="F15" s="247">
        <v>7800</v>
      </c>
      <c r="G15" s="247"/>
      <c r="H15" s="247"/>
      <c r="I15" s="248"/>
    </row>
    <row r="16" spans="1:9" ht="39.75" customHeight="1">
      <c r="A16" s="31" t="s">
        <v>63</v>
      </c>
      <c r="B16" s="249" t="s">
        <v>64</v>
      </c>
      <c r="C16" s="249"/>
      <c r="D16" s="249"/>
      <c r="E16" s="249"/>
      <c r="F16" s="247">
        <v>6500</v>
      </c>
      <c r="G16" s="247"/>
      <c r="H16" s="247"/>
      <c r="I16" s="248"/>
    </row>
    <row r="17" spans="1:9" ht="39.75" customHeight="1">
      <c r="A17" s="31" t="s">
        <v>65</v>
      </c>
      <c r="B17" s="249" t="s">
        <v>66</v>
      </c>
      <c r="C17" s="249"/>
      <c r="D17" s="249"/>
      <c r="E17" s="249"/>
      <c r="F17" s="247">
        <v>700</v>
      </c>
      <c r="G17" s="247"/>
      <c r="H17" s="247"/>
      <c r="I17" s="248"/>
    </row>
    <row r="18" spans="1:9" ht="39.75" customHeight="1">
      <c r="A18" s="31" t="s">
        <v>67</v>
      </c>
      <c r="B18" s="249" t="s">
        <v>68</v>
      </c>
      <c r="C18" s="249"/>
      <c r="D18" s="249"/>
      <c r="E18" s="249"/>
      <c r="F18" s="247">
        <v>3000</v>
      </c>
      <c r="G18" s="247"/>
      <c r="H18" s="247"/>
      <c r="I18" s="248"/>
    </row>
    <row r="19" spans="1:9" ht="39.75" customHeight="1" thickBot="1">
      <c r="A19" s="32" t="s">
        <v>69</v>
      </c>
      <c r="B19" s="254" t="s">
        <v>70</v>
      </c>
      <c r="C19" s="254"/>
      <c r="D19" s="254"/>
      <c r="E19" s="254"/>
      <c r="F19" s="255">
        <v>1600</v>
      </c>
      <c r="G19" s="255"/>
      <c r="H19" s="255"/>
      <c r="I19" s="256"/>
    </row>
    <row r="20" spans="1:9" ht="39.75" customHeight="1" thickBot="1" thickTop="1">
      <c r="A20" s="250" t="s">
        <v>10</v>
      </c>
      <c r="B20" s="251"/>
      <c r="C20" s="251"/>
      <c r="D20" s="251"/>
      <c r="E20" s="251"/>
      <c r="F20" s="252">
        <f>SUM(F12:I19)</f>
        <v>130000</v>
      </c>
      <c r="G20" s="252"/>
      <c r="H20" s="252"/>
      <c r="I20" s="253"/>
    </row>
    <row r="21" ht="13.5" thickTop="1"/>
  </sheetData>
  <mergeCells count="26">
    <mergeCell ref="A20:E20"/>
    <mergeCell ref="F20:I20"/>
    <mergeCell ref="B18:E18"/>
    <mergeCell ref="F18:I18"/>
    <mergeCell ref="B19:E19"/>
    <mergeCell ref="F19:I19"/>
    <mergeCell ref="B16:E16"/>
    <mergeCell ref="F16:I16"/>
    <mergeCell ref="B17:E17"/>
    <mergeCell ref="F17:I17"/>
    <mergeCell ref="B14:E14"/>
    <mergeCell ref="F14:I14"/>
    <mergeCell ref="B15:E15"/>
    <mergeCell ref="F15:I15"/>
    <mergeCell ref="B12:E12"/>
    <mergeCell ref="F12:I12"/>
    <mergeCell ref="B13:E13"/>
    <mergeCell ref="F13:I13"/>
    <mergeCell ref="E6:H6"/>
    <mergeCell ref="A9:I9"/>
    <mergeCell ref="B11:E11"/>
    <mergeCell ref="F11:I11"/>
    <mergeCell ref="A1:D1"/>
    <mergeCell ref="A2:D2"/>
    <mergeCell ref="E4:H4"/>
    <mergeCell ref="E5:H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H2" sqref="H2"/>
    </sheetView>
  </sheetViews>
  <sheetFormatPr defaultColWidth="9.140625" defaultRowHeight="12.75"/>
  <cols>
    <col min="1" max="1" width="6.00390625" style="0" customWidth="1"/>
    <col min="2" max="2" width="7.8515625" style="0" customWidth="1"/>
    <col min="3" max="3" width="4.7109375" style="0" customWidth="1"/>
    <col min="4" max="4" width="46.00390625" style="0" customWidth="1"/>
    <col min="5" max="5" width="14.57421875" style="0" customWidth="1"/>
    <col min="6" max="6" width="13.00390625" style="0" customWidth="1"/>
  </cols>
  <sheetData>
    <row r="1" spans="1:4" ht="53.25" customHeight="1">
      <c r="A1" s="260" t="s">
        <v>238</v>
      </c>
      <c r="B1" s="260"/>
      <c r="C1" s="260"/>
      <c r="D1" s="260"/>
    </row>
    <row r="2" spans="3:6" ht="32.25" customHeight="1">
      <c r="C2" s="3"/>
      <c r="D2" s="214" t="s">
        <v>215</v>
      </c>
      <c r="E2" s="214"/>
      <c r="F2" s="214"/>
    </row>
    <row r="3" ht="12.75">
      <c r="E3" s="144"/>
    </row>
    <row r="4" ht="12.75">
      <c r="D4" s="142"/>
    </row>
    <row r="5" spans="1:5" ht="12.75">
      <c r="A5" s="261" t="s">
        <v>216</v>
      </c>
      <c r="B5" s="261"/>
      <c r="C5" s="261"/>
      <c r="D5" s="261"/>
      <c r="E5" s="261"/>
    </row>
    <row r="6" spans="1:5" ht="12.75">
      <c r="A6" s="261" t="s">
        <v>217</v>
      </c>
      <c r="B6" s="261"/>
      <c r="C6" s="261"/>
      <c r="D6" s="261"/>
      <c r="E6" s="261"/>
    </row>
    <row r="7" ht="12.75">
      <c r="D7" s="142"/>
    </row>
    <row r="8" spans="4:6" ht="13.5" thickBot="1">
      <c r="D8" s="142"/>
      <c r="F8" s="142" t="s">
        <v>73</v>
      </c>
    </row>
    <row r="9" spans="1:6" ht="24.75" customHeight="1" thickBot="1" thickTop="1">
      <c r="A9" s="145" t="s">
        <v>181</v>
      </c>
      <c r="B9" s="146" t="s">
        <v>182</v>
      </c>
      <c r="C9" s="146" t="s">
        <v>77</v>
      </c>
      <c r="D9" s="146" t="s">
        <v>183</v>
      </c>
      <c r="E9" s="146" t="s">
        <v>218</v>
      </c>
      <c r="F9" s="147" t="s">
        <v>219</v>
      </c>
    </row>
    <row r="10" spans="1:6" ht="24.75" customHeight="1" thickTop="1">
      <c r="A10" s="148"/>
      <c r="B10" s="149"/>
      <c r="C10" s="149"/>
      <c r="D10" s="183" t="s">
        <v>186</v>
      </c>
      <c r="E10" s="151">
        <v>695</v>
      </c>
      <c r="F10" s="7"/>
    </row>
    <row r="11" spans="1:6" ht="24.75" customHeight="1">
      <c r="A11" s="12"/>
      <c r="B11" s="37"/>
      <c r="C11" s="37"/>
      <c r="D11" s="141" t="s">
        <v>218</v>
      </c>
      <c r="E11" s="152">
        <f>SUM(E12)</f>
        <v>117340</v>
      </c>
      <c r="F11" s="10"/>
    </row>
    <row r="12" spans="1:6" ht="24.75" customHeight="1">
      <c r="A12" s="153">
        <v>900</v>
      </c>
      <c r="B12" s="154"/>
      <c r="C12" s="154"/>
      <c r="D12" s="141" t="s">
        <v>220</v>
      </c>
      <c r="E12" s="155">
        <f>SUM(E13)</f>
        <v>117340</v>
      </c>
      <c r="F12" s="10"/>
    </row>
    <row r="13" spans="1:6" ht="24.75" customHeight="1">
      <c r="A13" s="156" t="s">
        <v>155</v>
      </c>
      <c r="B13" s="157" t="s">
        <v>221</v>
      </c>
      <c r="C13" s="157"/>
      <c r="D13" s="184" t="s">
        <v>222</v>
      </c>
      <c r="E13" s="155">
        <f>SUM(E14)</f>
        <v>117340</v>
      </c>
      <c r="F13" s="10"/>
    </row>
    <row r="14" spans="1:6" ht="24.75" customHeight="1">
      <c r="A14" s="156" t="s">
        <v>155</v>
      </c>
      <c r="B14" s="157" t="s">
        <v>221</v>
      </c>
      <c r="C14" s="157" t="s">
        <v>223</v>
      </c>
      <c r="D14" s="185" t="s">
        <v>224</v>
      </c>
      <c r="E14" s="160">
        <v>117340</v>
      </c>
      <c r="F14" s="10"/>
    </row>
    <row r="15" spans="1:6" ht="24.75" customHeight="1">
      <c r="A15" s="156"/>
      <c r="B15" s="157"/>
      <c r="C15" s="157"/>
      <c r="D15" s="141" t="s">
        <v>10</v>
      </c>
      <c r="E15" s="152">
        <f>E11+E10</f>
        <v>118035</v>
      </c>
      <c r="F15" s="10"/>
    </row>
    <row r="16" spans="1:6" ht="24.75" customHeight="1">
      <c r="A16" s="156"/>
      <c r="B16" s="157"/>
      <c r="C16" s="157"/>
      <c r="D16" s="141" t="s">
        <v>185</v>
      </c>
      <c r="E16" s="155"/>
      <c r="F16" s="161">
        <f>F17</f>
        <v>26000</v>
      </c>
    </row>
    <row r="17" spans="1:6" ht="24.75" customHeight="1">
      <c r="A17" s="153">
        <v>900</v>
      </c>
      <c r="B17" s="154"/>
      <c r="C17" s="154"/>
      <c r="D17" s="141" t="s">
        <v>220</v>
      </c>
      <c r="E17" s="155"/>
      <c r="F17" s="10">
        <f>F18</f>
        <v>26000</v>
      </c>
    </row>
    <row r="18" spans="1:6" ht="24.75" customHeight="1">
      <c r="A18" s="156" t="s">
        <v>155</v>
      </c>
      <c r="B18" s="157" t="s">
        <v>221</v>
      </c>
      <c r="C18" s="157"/>
      <c r="D18" s="184" t="s">
        <v>222</v>
      </c>
      <c r="E18" s="155"/>
      <c r="F18" s="10">
        <f>F19</f>
        <v>26000</v>
      </c>
    </row>
    <row r="19" spans="1:6" ht="24.75" customHeight="1">
      <c r="A19" s="156" t="s">
        <v>155</v>
      </c>
      <c r="B19" s="157" t="s">
        <v>221</v>
      </c>
      <c r="C19" s="157" t="s">
        <v>225</v>
      </c>
      <c r="D19" s="37" t="s">
        <v>226</v>
      </c>
      <c r="E19" s="155"/>
      <c r="F19" s="10">
        <v>26000</v>
      </c>
    </row>
    <row r="20" spans="1:6" ht="24.75" customHeight="1">
      <c r="A20" s="164"/>
      <c r="B20" s="165"/>
      <c r="C20" s="165"/>
      <c r="D20" s="167" t="s">
        <v>10</v>
      </c>
      <c r="E20" s="168"/>
      <c r="F20" s="169">
        <f>F16</f>
        <v>26000</v>
      </c>
    </row>
    <row r="21" spans="1:6" ht="24.75" customHeight="1" thickBot="1">
      <c r="A21" s="189"/>
      <c r="B21" s="190"/>
      <c r="C21" s="190"/>
      <c r="D21" s="191" t="s">
        <v>232</v>
      </c>
      <c r="E21" s="192"/>
      <c r="F21" s="193">
        <v>92035</v>
      </c>
    </row>
    <row r="22" spans="1:6" ht="24.75" customHeight="1" thickBot="1" thickTop="1">
      <c r="A22" s="207" t="s">
        <v>198</v>
      </c>
      <c r="B22" s="237"/>
      <c r="C22" s="237"/>
      <c r="D22" s="237"/>
      <c r="E22" s="170">
        <f>E15</f>
        <v>118035</v>
      </c>
      <c r="F22" s="171">
        <f>F20+F21</f>
        <v>118035</v>
      </c>
    </row>
    <row r="23" spans="1:6" ht="13.5" thickTop="1">
      <c r="A23" s="172"/>
      <c r="B23" s="172"/>
      <c r="C23" s="172"/>
      <c r="E23" s="16"/>
      <c r="F23" s="16"/>
    </row>
    <row r="24" spans="1:6" ht="12.75">
      <c r="A24" s="14"/>
      <c r="B24" s="14"/>
      <c r="C24" s="14"/>
      <c r="E24" s="16"/>
      <c r="F24" s="16"/>
    </row>
    <row r="25" spans="1:6" ht="12.75">
      <c r="A25" s="186" t="s">
        <v>227</v>
      </c>
      <c r="C25" s="258" t="s">
        <v>228</v>
      </c>
      <c r="D25" s="258"/>
      <c r="E25" s="258"/>
      <c r="F25" s="258"/>
    </row>
    <row r="26" spans="1:6" ht="12.75">
      <c r="A26" s="186" t="s">
        <v>79</v>
      </c>
      <c r="C26" s="259" t="s">
        <v>229</v>
      </c>
      <c r="D26" s="259"/>
      <c r="E26" s="259"/>
      <c r="F26" s="259"/>
    </row>
    <row r="27" spans="3:6" ht="25.5" customHeight="1">
      <c r="C27" s="187" t="s">
        <v>165</v>
      </c>
      <c r="D27" s="257" t="s">
        <v>230</v>
      </c>
      <c r="E27" s="257"/>
      <c r="F27" s="257"/>
    </row>
    <row r="28" spans="3:6" ht="37.5" customHeight="1">
      <c r="C28" s="188" t="s">
        <v>165</v>
      </c>
      <c r="D28" s="257" t="s">
        <v>231</v>
      </c>
      <c r="E28" s="257"/>
      <c r="F28" s="257"/>
    </row>
  </sheetData>
  <mergeCells count="9">
    <mergeCell ref="A1:D1"/>
    <mergeCell ref="D2:F2"/>
    <mergeCell ref="A5:E5"/>
    <mergeCell ref="A6:E6"/>
    <mergeCell ref="D27:F27"/>
    <mergeCell ref="D28:F28"/>
    <mergeCell ref="A22:D22"/>
    <mergeCell ref="C25:F25"/>
    <mergeCell ref="C26:F26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D4" sqref="D4"/>
    </sheetView>
  </sheetViews>
  <sheetFormatPr defaultColWidth="9.140625" defaultRowHeight="12.75"/>
  <cols>
    <col min="1" max="1" width="8.8515625" style="0" customWidth="1"/>
    <col min="2" max="2" width="58.57421875" style="0" customWidth="1"/>
    <col min="3" max="3" width="18.421875" style="0" customWidth="1"/>
    <col min="4" max="4" width="42.8515625" style="0" customWidth="1"/>
    <col min="5" max="6" width="12.28125" style="0" customWidth="1"/>
  </cols>
  <sheetData>
    <row r="1" spans="2:3" ht="12.75">
      <c r="B1" s="214" t="s">
        <v>234</v>
      </c>
      <c r="C1" s="214"/>
    </row>
    <row r="2" spans="2:3" ht="12.75">
      <c r="B2" s="227" t="s">
        <v>239</v>
      </c>
      <c r="C2" s="227"/>
    </row>
    <row r="3" spans="2:6" ht="47.25" customHeight="1">
      <c r="B3" s="214" t="s">
        <v>203</v>
      </c>
      <c r="C3" s="214"/>
      <c r="D3" s="3"/>
      <c r="E3" s="3"/>
      <c r="F3" s="3"/>
    </row>
    <row r="4" spans="2:5" ht="12.75">
      <c r="B4" s="227" t="s">
        <v>204</v>
      </c>
      <c r="C4" s="227"/>
      <c r="E4" s="144"/>
    </row>
    <row r="5" ht="12.75">
      <c r="E5" s="144"/>
    </row>
    <row r="6" ht="12.75">
      <c r="D6" s="142"/>
    </row>
    <row r="7" spans="1:5" ht="18">
      <c r="A7" s="267" t="s">
        <v>205</v>
      </c>
      <c r="B7" s="267"/>
      <c r="C7" s="267"/>
      <c r="D7" s="174"/>
      <c r="E7" s="174"/>
    </row>
    <row r="8" spans="1:5" ht="39.75" customHeight="1">
      <c r="A8" s="268" t="s">
        <v>206</v>
      </c>
      <c r="B8" s="268"/>
      <c r="C8" s="268"/>
      <c r="D8" s="175"/>
      <c r="E8" s="175"/>
    </row>
    <row r="9" spans="1:5" ht="39.75" customHeight="1" thickBot="1">
      <c r="A9" s="176"/>
      <c r="B9" s="176"/>
      <c r="C9" s="176"/>
      <c r="D9" s="175"/>
      <c r="E9" s="175"/>
    </row>
    <row r="10" spans="1:3" ht="19.5" customHeight="1" thickBot="1" thickTop="1">
      <c r="A10" s="269" t="s">
        <v>3</v>
      </c>
      <c r="B10" s="270"/>
      <c r="C10" s="271"/>
    </row>
    <row r="11" spans="1:3" ht="19.5" customHeight="1" thickTop="1">
      <c r="A11" s="8" t="s">
        <v>7</v>
      </c>
      <c r="B11" s="11" t="s">
        <v>8</v>
      </c>
      <c r="C11" s="10">
        <v>459000</v>
      </c>
    </row>
    <row r="12" spans="1:3" ht="19.5" customHeight="1" thickBot="1">
      <c r="A12" s="265" t="s">
        <v>10</v>
      </c>
      <c r="B12" s="266"/>
      <c r="C12" s="177">
        <f>SUM(C11:C11)</f>
        <v>459000</v>
      </c>
    </row>
    <row r="13" spans="1:3" ht="19.5" customHeight="1" thickBot="1" thickTop="1">
      <c r="A13" s="14"/>
      <c r="B13" s="15"/>
      <c r="C13" s="16"/>
    </row>
    <row r="14" spans="1:3" ht="19.5" customHeight="1" thickBot="1" thickTop="1">
      <c r="A14" s="262" t="s">
        <v>11</v>
      </c>
      <c r="B14" s="263"/>
      <c r="C14" s="264"/>
    </row>
    <row r="15" spans="1:3" ht="19.5" customHeight="1" thickTop="1">
      <c r="A15" s="17" t="s">
        <v>12</v>
      </c>
      <c r="B15" s="179" t="s">
        <v>13</v>
      </c>
      <c r="C15" s="181">
        <v>7000</v>
      </c>
    </row>
    <row r="16" spans="1:3" ht="19.5" customHeight="1">
      <c r="A16" s="8" t="s">
        <v>14</v>
      </c>
      <c r="B16" s="180" t="s">
        <v>15</v>
      </c>
      <c r="C16" s="182">
        <v>180000</v>
      </c>
    </row>
    <row r="17" spans="1:3" ht="19.5" customHeight="1">
      <c r="A17" s="8" t="s">
        <v>16</v>
      </c>
      <c r="B17" s="180" t="s">
        <v>17</v>
      </c>
      <c r="C17" s="182">
        <v>14000</v>
      </c>
    </row>
    <row r="18" spans="1:3" ht="19.5" customHeight="1">
      <c r="A18" s="8" t="s">
        <v>18</v>
      </c>
      <c r="B18" s="180" t="s">
        <v>19</v>
      </c>
      <c r="C18" s="182">
        <v>32600</v>
      </c>
    </row>
    <row r="19" spans="1:3" ht="19.5" customHeight="1">
      <c r="A19" s="8" t="s">
        <v>20</v>
      </c>
      <c r="B19" s="180" t="s">
        <v>21</v>
      </c>
      <c r="C19" s="182">
        <v>4400</v>
      </c>
    </row>
    <row r="20" spans="1:3" ht="19.5" customHeight="1">
      <c r="A20" s="8" t="s">
        <v>22</v>
      </c>
      <c r="B20" s="180" t="s">
        <v>23</v>
      </c>
      <c r="C20" s="182">
        <v>12000</v>
      </c>
    </row>
    <row r="21" spans="1:3" ht="19.5" customHeight="1">
      <c r="A21" s="8" t="s">
        <v>24</v>
      </c>
      <c r="B21" s="180" t="s">
        <v>25</v>
      </c>
      <c r="C21" s="182">
        <v>70000</v>
      </c>
    </row>
    <row r="22" spans="1:3" ht="19.5" customHeight="1">
      <c r="A22" s="8" t="s">
        <v>26</v>
      </c>
      <c r="B22" s="180" t="s">
        <v>27</v>
      </c>
      <c r="C22" s="182">
        <v>73000</v>
      </c>
    </row>
    <row r="23" spans="1:3" ht="19.5" customHeight="1">
      <c r="A23" s="8" t="s">
        <v>28</v>
      </c>
      <c r="B23" s="180" t="s">
        <v>207</v>
      </c>
      <c r="C23" s="182">
        <v>6700</v>
      </c>
    </row>
    <row r="24" spans="1:3" ht="19.5" customHeight="1">
      <c r="A24" s="8" t="s">
        <v>30</v>
      </c>
      <c r="B24" s="180" t="s">
        <v>31</v>
      </c>
      <c r="C24" s="182">
        <v>35400</v>
      </c>
    </row>
    <row r="25" spans="1:3" ht="19.5" customHeight="1">
      <c r="A25" s="8" t="s">
        <v>32</v>
      </c>
      <c r="B25" s="180" t="s">
        <v>33</v>
      </c>
      <c r="C25" s="182">
        <v>400</v>
      </c>
    </row>
    <row r="26" spans="1:3" ht="19.5" customHeight="1">
      <c r="A26" s="8" t="s">
        <v>34</v>
      </c>
      <c r="B26" s="180" t="s">
        <v>35</v>
      </c>
      <c r="C26" s="182">
        <v>2000</v>
      </c>
    </row>
    <row r="27" spans="1:3" ht="19.5" customHeight="1">
      <c r="A27" s="8" t="s">
        <v>36</v>
      </c>
      <c r="B27" s="180" t="s">
        <v>37</v>
      </c>
      <c r="C27" s="182">
        <v>6500</v>
      </c>
    </row>
    <row r="28" spans="1:3" ht="19.5" customHeight="1">
      <c r="A28" s="8" t="s">
        <v>38</v>
      </c>
      <c r="B28" s="180" t="s">
        <v>39</v>
      </c>
      <c r="C28" s="182">
        <v>10300</v>
      </c>
    </row>
    <row r="29" spans="1:3" ht="19.5" customHeight="1">
      <c r="A29" s="8" t="s">
        <v>208</v>
      </c>
      <c r="B29" s="180" t="s">
        <v>209</v>
      </c>
      <c r="C29" s="182">
        <v>4000</v>
      </c>
    </row>
    <row r="30" spans="1:3" ht="27.75" customHeight="1">
      <c r="A30" s="8" t="s">
        <v>210</v>
      </c>
      <c r="B30" s="180" t="s">
        <v>211</v>
      </c>
      <c r="C30" s="182">
        <v>500</v>
      </c>
    </row>
    <row r="31" spans="1:3" ht="19.5" customHeight="1">
      <c r="A31" s="8" t="s">
        <v>212</v>
      </c>
      <c r="B31" s="180" t="s">
        <v>213</v>
      </c>
      <c r="C31" s="182">
        <v>200</v>
      </c>
    </row>
    <row r="32" spans="1:3" ht="19.5" customHeight="1" thickBot="1">
      <c r="A32" s="265" t="s">
        <v>10</v>
      </c>
      <c r="B32" s="266"/>
      <c r="C32" s="178">
        <f>SUM(C15:C31)</f>
        <v>459000</v>
      </c>
    </row>
    <row r="33" ht="13.5" thickTop="1"/>
  </sheetData>
  <mergeCells count="10">
    <mergeCell ref="B1:C1"/>
    <mergeCell ref="B2:C2"/>
    <mergeCell ref="B3:C3"/>
    <mergeCell ref="B4:C4"/>
    <mergeCell ref="A14:C14"/>
    <mergeCell ref="A32:B32"/>
    <mergeCell ref="A7:C7"/>
    <mergeCell ref="A8:C8"/>
    <mergeCell ref="A10:C10"/>
    <mergeCell ref="A12:B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H5" sqref="H5"/>
    </sheetView>
  </sheetViews>
  <sheetFormatPr defaultColWidth="9.140625" defaultRowHeight="12.75"/>
  <cols>
    <col min="1" max="1" width="6.00390625" style="0" customWidth="1"/>
    <col min="3" max="3" width="6.7109375" style="0" customWidth="1"/>
    <col min="4" max="4" width="38.57421875" style="0" customWidth="1"/>
    <col min="5" max="6" width="12.28125" style="0" customWidth="1"/>
  </cols>
  <sheetData>
    <row r="1" spans="1:4" ht="26.25" customHeight="1">
      <c r="A1" s="1"/>
      <c r="B1" s="214" t="s">
        <v>240</v>
      </c>
      <c r="C1" s="214"/>
      <c r="D1" s="214"/>
    </row>
    <row r="2" spans="3:6" ht="32.25" customHeight="1">
      <c r="C2" s="3"/>
      <c r="D2" s="214" t="s">
        <v>214</v>
      </c>
      <c r="E2" s="214"/>
      <c r="F2" s="214"/>
    </row>
    <row r="3" ht="12.75">
      <c r="E3" s="144"/>
    </row>
    <row r="4" ht="12.75">
      <c r="D4" s="142"/>
    </row>
    <row r="5" spans="1:6" ht="15.75">
      <c r="A5" s="235" t="s">
        <v>178</v>
      </c>
      <c r="B5" s="235"/>
      <c r="C5" s="235"/>
      <c r="D5" s="235"/>
      <c r="E5" s="235"/>
      <c r="F5" s="235"/>
    </row>
    <row r="6" spans="1:6" ht="15.75">
      <c r="A6" s="235" t="s">
        <v>179</v>
      </c>
      <c r="B6" s="235"/>
      <c r="C6" s="235"/>
      <c r="D6" s="235"/>
      <c r="E6" s="235"/>
      <c r="F6" s="235"/>
    </row>
    <row r="7" spans="1:6" ht="15.75">
      <c r="A7" s="199" t="s">
        <v>180</v>
      </c>
      <c r="B7" s="199"/>
      <c r="C7" s="199"/>
      <c r="D7" s="199"/>
      <c r="E7" s="199"/>
      <c r="F7" s="199"/>
    </row>
    <row r="8" spans="1:6" ht="15.75">
      <c r="A8" s="143"/>
      <c r="B8" s="143"/>
      <c r="C8" s="143"/>
      <c r="D8" s="143"/>
      <c r="E8" s="143"/>
      <c r="F8" s="143"/>
    </row>
    <row r="9" spans="4:6" ht="13.5" thickBot="1">
      <c r="D9" s="142"/>
      <c r="F9" s="142" t="s">
        <v>73</v>
      </c>
    </row>
    <row r="10" spans="1:6" ht="24.75" customHeight="1" thickBot="1" thickTop="1">
      <c r="A10" s="145" t="s">
        <v>181</v>
      </c>
      <c r="B10" s="146" t="s">
        <v>182</v>
      </c>
      <c r="C10" s="146" t="s">
        <v>77</v>
      </c>
      <c r="D10" s="146" t="s">
        <v>183</v>
      </c>
      <c r="E10" s="146" t="s">
        <v>184</v>
      </c>
      <c r="F10" s="147" t="s">
        <v>185</v>
      </c>
    </row>
    <row r="11" spans="1:6" ht="24.75" customHeight="1" thickTop="1">
      <c r="A11" s="148"/>
      <c r="B11" s="149"/>
      <c r="C11" s="149"/>
      <c r="D11" s="150" t="s">
        <v>186</v>
      </c>
      <c r="E11" s="151">
        <v>8578</v>
      </c>
      <c r="F11" s="7"/>
    </row>
    <row r="12" spans="1:6" ht="24.75" customHeight="1">
      <c r="A12" s="12"/>
      <c r="B12" s="37"/>
      <c r="C12" s="37"/>
      <c r="D12" s="141" t="s">
        <v>184</v>
      </c>
      <c r="E12" s="152">
        <f>SUM(E13)</f>
        <v>117422</v>
      </c>
      <c r="F12" s="10"/>
    </row>
    <row r="13" spans="1:6" ht="24.75" customHeight="1">
      <c r="A13" s="153" t="s">
        <v>145</v>
      </c>
      <c r="B13" s="154"/>
      <c r="C13" s="154"/>
      <c r="D13" s="141" t="s">
        <v>187</v>
      </c>
      <c r="E13" s="155">
        <f>SUM(E14)</f>
        <v>117422</v>
      </c>
      <c r="F13" s="10"/>
    </row>
    <row r="14" spans="1:6" ht="24.75" customHeight="1">
      <c r="A14" s="156" t="s">
        <v>145</v>
      </c>
      <c r="B14" s="157" t="s">
        <v>146</v>
      </c>
      <c r="C14" s="157"/>
      <c r="D14" s="158" t="s">
        <v>188</v>
      </c>
      <c r="E14" s="155">
        <f>SUM(E15)</f>
        <v>117422</v>
      </c>
      <c r="F14" s="10"/>
    </row>
    <row r="15" spans="1:6" ht="24.75" customHeight="1">
      <c r="A15" s="156" t="s">
        <v>145</v>
      </c>
      <c r="B15" s="157" t="s">
        <v>146</v>
      </c>
      <c r="C15" s="154" t="s">
        <v>189</v>
      </c>
      <c r="D15" s="159" t="s">
        <v>190</v>
      </c>
      <c r="E15" s="160">
        <v>117422</v>
      </c>
      <c r="F15" s="10"/>
    </row>
    <row r="16" spans="1:6" ht="24.75" customHeight="1">
      <c r="A16" s="156"/>
      <c r="B16" s="157"/>
      <c r="C16" s="154"/>
      <c r="D16" s="141" t="s">
        <v>10</v>
      </c>
      <c r="E16" s="152">
        <f>E12+E11</f>
        <v>126000</v>
      </c>
      <c r="F16" s="10"/>
    </row>
    <row r="17" spans="1:6" ht="24.75" customHeight="1">
      <c r="A17" s="156"/>
      <c r="B17" s="157"/>
      <c r="C17" s="154"/>
      <c r="D17" s="141" t="s">
        <v>185</v>
      </c>
      <c r="E17" s="155"/>
      <c r="F17" s="161">
        <f>F18</f>
        <v>126000</v>
      </c>
    </row>
    <row r="18" spans="1:6" ht="24.75" customHeight="1">
      <c r="A18" s="153" t="s">
        <v>145</v>
      </c>
      <c r="B18" s="154"/>
      <c r="C18" s="154"/>
      <c r="D18" s="141" t="s">
        <v>187</v>
      </c>
      <c r="E18" s="155"/>
      <c r="F18" s="10">
        <f>F19</f>
        <v>126000</v>
      </c>
    </row>
    <row r="19" spans="1:6" ht="24.75" customHeight="1">
      <c r="A19" s="156" t="s">
        <v>145</v>
      </c>
      <c r="B19" s="157" t="s">
        <v>146</v>
      </c>
      <c r="C19" s="154"/>
      <c r="D19" s="158" t="s">
        <v>188</v>
      </c>
      <c r="E19" s="155"/>
      <c r="F19" s="10">
        <f>SUM(F20:F23)</f>
        <v>126000</v>
      </c>
    </row>
    <row r="20" spans="1:6" ht="24.75" customHeight="1">
      <c r="A20" s="156" t="s">
        <v>145</v>
      </c>
      <c r="B20" s="157" t="s">
        <v>146</v>
      </c>
      <c r="C20" s="154" t="s">
        <v>191</v>
      </c>
      <c r="D20" s="162" t="s">
        <v>192</v>
      </c>
      <c r="E20" s="155"/>
      <c r="F20" s="10">
        <v>34000</v>
      </c>
    </row>
    <row r="21" spans="1:6" ht="24.75" customHeight="1">
      <c r="A21" s="156" t="s">
        <v>145</v>
      </c>
      <c r="B21" s="157" t="s">
        <v>146</v>
      </c>
      <c r="C21" s="154" t="s">
        <v>193</v>
      </c>
      <c r="D21" s="162" t="s">
        <v>194</v>
      </c>
      <c r="E21" s="155"/>
      <c r="F21" s="10">
        <v>82000</v>
      </c>
    </row>
    <row r="22" spans="1:6" ht="24.75" customHeight="1">
      <c r="A22" s="156" t="s">
        <v>145</v>
      </c>
      <c r="B22" s="157" t="s">
        <v>146</v>
      </c>
      <c r="C22" s="154" t="s">
        <v>195</v>
      </c>
      <c r="D22" s="162" t="s">
        <v>27</v>
      </c>
      <c r="E22" s="155"/>
      <c r="F22" s="10">
        <v>5000</v>
      </c>
    </row>
    <row r="23" spans="1:6" ht="24.75" customHeight="1">
      <c r="A23" s="156" t="s">
        <v>145</v>
      </c>
      <c r="B23" s="157" t="s">
        <v>146</v>
      </c>
      <c r="C23" s="154" t="s">
        <v>196</v>
      </c>
      <c r="D23" s="163" t="s">
        <v>197</v>
      </c>
      <c r="E23" s="155"/>
      <c r="F23" s="10">
        <v>5000</v>
      </c>
    </row>
    <row r="24" spans="1:6" ht="24.75" customHeight="1" thickBot="1">
      <c r="A24" s="164"/>
      <c r="B24" s="165"/>
      <c r="C24" s="166"/>
      <c r="D24" s="167" t="s">
        <v>10</v>
      </c>
      <c r="E24" s="168"/>
      <c r="F24" s="169">
        <f>F17</f>
        <v>126000</v>
      </c>
    </row>
    <row r="25" spans="1:6" ht="24.75" customHeight="1" thickBot="1" thickTop="1">
      <c r="A25" s="207" t="s">
        <v>198</v>
      </c>
      <c r="B25" s="237"/>
      <c r="C25" s="237"/>
      <c r="D25" s="237"/>
      <c r="E25" s="170">
        <f>E16</f>
        <v>126000</v>
      </c>
      <c r="F25" s="171">
        <f>F24</f>
        <v>126000</v>
      </c>
    </row>
    <row r="26" spans="1:6" ht="13.5" thickTop="1">
      <c r="A26" s="172"/>
      <c r="B26" s="172"/>
      <c r="C26" s="172"/>
      <c r="E26" s="16"/>
      <c r="F26" s="16"/>
    </row>
    <row r="27" spans="1:6" ht="46.5" customHeight="1">
      <c r="A27" s="273" t="s">
        <v>78</v>
      </c>
      <c r="B27" s="274"/>
      <c r="C27" s="275" t="s">
        <v>199</v>
      </c>
      <c r="D27" s="275"/>
      <c r="E27" s="275"/>
      <c r="F27" s="275"/>
    </row>
    <row r="28" spans="1:6" ht="52.5" customHeight="1">
      <c r="A28" s="273" t="s">
        <v>79</v>
      </c>
      <c r="B28" s="274"/>
      <c r="C28" s="272" t="s">
        <v>200</v>
      </c>
      <c r="D28" s="272"/>
      <c r="E28" s="272"/>
      <c r="F28" s="272"/>
    </row>
    <row r="29" ht="15">
      <c r="C29" s="173"/>
    </row>
    <row r="30" spans="3:6" ht="25.5" customHeight="1">
      <c r="C30" s="173"/>
      <c r="D30" s="272"/>
      <c r="E30" s="272"/>
      <c r="F30" s="272"/>
    </row>
  </sheetData>
  <mergeCells count="11">
    <mergeCell ref="B1:D1"/>
    <mergeCell ref="D2:F2"/>
    <mergeCell ref="A25:D25"/>
    <mergeCell ref="A27:B27"/>
    <mergeCell ref="C27:F27"/>
    <mergeCell ref="A5:F5"/>
    <mergeCell ref="A6:F6"/>
    <mergeCell ref="A7:F7"/>
    <mergeCell ref="D30:F30"/>
    <mergeCell ref="A28:B28"/>
    <mergeCell ref="C28:F28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Jolanta Ostrowska</cp:lastModifiedBy>
  <cp:lastPrinted>2007-01-08T09:54:27Z</cp:lastPrinted>
  <dcterms:created xsi:type="dcterms:W3CDTF">2006-12-20T08:53:14Z</dcterms:created>
  <dcterms:modified xsi:type="dcterms:W3CDTF">2007-01-08T09:57:24Z</dcterms:modified>
  <cp:category/>
  <cp:version/>
  <cp:contentType/>
  <cp:contentStatus/>
</cp:coreProperties>
</file>