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250" firstSheet="1" activeTab="5"/>
  </bookViews>
  <sheets>
    <sheet name="załącznik nr 1" sheetId="1" r:id="rId1"/>
    <sheet name="załącznik 2" sheetId="2" r:id="rId2"/>
    <sheet name="załacznik nr3" sheetId="3" r:id="rId3"/>
    <sheet name="załacznik nr 4" sheetId="4" r:id="rId4"/>
    <sheet name="załacznik nr 5" sheetId="5" r:id="rId5"/>
    <sheet name="załacznik nr 6" sheetId="6" r:id="rId6"/>
  </sheets>
  <definedNames>
    <definedName name="_xlnm.Print_Titles" localSheetId="5">'załacznik nr 6'!$5:$5</definedName>
    <definedName name="_xlnm.Print_Titles" localSheetId="2">'załacznik nr3'!$5:$5</definedName>
    <definedName name="_xlnm.Print_Titles" localSheetId="1">'załącznik 2'!$4:$4</definedName>
  </definedNames>
  <calcPr fullCalcOnLoad="1"/>
</workbook>
</file>

<file path=xl/sharedStrings.xml><?xml version="1.0" encoding="utf-8"?>
<sst xmlns="http://schemas.openxmlformats.org/spreadsheetml/2006/main" count="908" uniqueCount="398">
  <si>
    <t>Załącznik nr 9</t>
  </si>
  <si>
    <t>do Uchwały Rady Gminy  Chojnów</t>
  </si>
  <si>
    <t xml:space="preserve">Nr  V/24/2011 z dnia 17 lutego 2011r. </t>
  </si>
  <si>
    <t>DOTACJA PODMIOTOWA I INWESTYCYJNA Z BUDŻETU DLA INSTYTUCJI KULTURY - BIBLIOTEKI NA ROK 2011</t>
  </si>
  <si>
    <t>LP</t>
  </si>
  <si>
    <t>TREŚĆ</t>
  </si>
  <si>
    <t>KWOTA</t>
  </si>
  <si>
    <t>1.</t>
  </si>
  <si>
    <t>WYNAGRODZENIA I POCHODNE</t>
  </si>
  <si>
    <t>2.</t>
  </si>
  <si>
    <t>ZAKUP MATERIAŁÓW I WYPOSAŻENIA</t>
  </si>
  <si>
    <t>3.</t>
  </si>
  <si>
    <t>ZAKUP USŁUG REMONTOWYCH I POZOSTAŁYCH</t>
  </si>
  <si>
    <t>4.</t>
  </si>
  <si>
    <t>USŁUGI TELEKOMUNIKACYJNE I POCZTOWE</t>
  </si>
  <si>
    <t>5.</t>
  </si>
  <si>
    <t>ZAKUP ENERGII</t>
  </si>
  <si>
    <t>6.</t>
  </si>
  <si>
    <t>PODRÓŻE SŁUŻBOWE KRAJOWE</t>
  </si>
  <si>
    <t>7.</t>
  </si>
  <si>
    <t>ODPIS NA ZAKŁADOWY FUNDUSZ ŚWIADCZEŃ SOCJALNYCH</t>
  </si>
  <si>
    <t>8.</t>
  </si>
  <si>
    <t>PODATEK OD NIERUCHOMOŚCI</t>
  </si>
  <si>
    <t>RAZEM</t>
  </si>
  <si>
    <t>-</t>
  </si>
  <si>
    <t>Dotacja inwestycyjna na realizację zadania pn."Budowa przyłącza gazu i instalacji centralnego ogrzewania do Filii Gminnej Biblioteki Publicznej w Dobroszowie i Białej - etap II"</t>
  </si>
  <si>
    <t>OGÓŁEM</t>
  </si>
  <si>
    <t xml:space="preserve">Załącznik Nr 6 do Uchwały Rady Gminy Chojnów Nr  V/24/2011 z dnia 17 lutego 2011r. </t>
  </si>
  <si>
    <t>PLAN ZADAŃ INWESTYCYJNYCH NA ROK 2011</t>
  </si>
  <si>
    <t>Dział</t>
  </si>
  <si>
    <t>Rozdział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</si>
  <si>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</si>
  <si>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</si>
  <si>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</si>
  <si>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</si>
  <si>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</si>
  <si>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</si>
  <si>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</si>
  <si>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</si>
  <si>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</si>
  <si>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</si>
  <si>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6050</t>
  </si>
  <si>
    <t>Budowa kanalizacji sanitarnej  dla wsi Rokitki Etap II,</t>
  </si>
  <si>
    <t>Budowa kanalizacji sanitarnej dla wsi Zamienice etap I</t>
  </si>
  <si>
    <t>Budowa oczyszczalni ścieków we wsi Zamienice etap V</t>
  </si>
  <si>
    <t>Budowa sieci kanalizacji sanitarnej dla wsi Zamienice kolonia i Rokitki kolonia Brzozy</t>
  </si>
  <si>
    <t>Wykonanie dokumentacji technicznej budowy kanalizacji sanitarnej dla wsi: Jerzmanowice etap I, Witków etap II, Groble etap III, Stary Łom etap IV, Krzywa etap V, Osetnica etap VI, Konradówka etap VII, Piotrowice etap VII</t>
  </si>
  <si>
    <t>Budowa Stacji Uzdatniania Wody w miejscowości Okmiany II</t>
  </si>
  <si>
    <t>Modernizacja sieci wodociągowej Konradówka - Gołaczów</t>
  </si>
  <si>
    <t>Modernizacja sieci wodno - kanalizacyjnej Dobroszów Siedliska</t>
  </si>
  <si>
    <t>Wykonanie planu urządzeniowo rolnego dla Gminy Chojnów</t>
  </si>
  <si>
    <t>600</t>
  </si>
  <si>
    <t>60016</t>
  </si>
  <si>
    <t>Remont drogi gminnej w Niedźwiedzicach</t>
  </si>
  <si>
    <t>Budowa kładki stalowej dla pieszych z przyczółkami betonowymi na rzece Skora w miejscowości Goliszów gm. Chojnów</t>
  </si>
  <si>
    <t>Zakup i montaż kostki brukowej na placu przed Punktem Bibliotecznym</t>
  </si>
  <si>
    <t>Wykonanie drogi gminnej w miejscowości Gołocin</t>
  </si>
  <si>
    <t>Remont drogi gminnej w miejscowości Okmiany</t>
  </si>
  <si>
    <t>6060</t>
  </si>
  <si>
    <t>Zakup wiaty przystankowej z podestem</t>
  </si>
  <si>
    <t>Zakup gruntów pod drogi gminne</t>
  </si>
  <si>
    <t>60053</t>
  </si>
  <si>
    <t>6630</t>
  </si>
  <si>
    <t>Dotacja na realizację projektu "Likwidacja obszarów wykluczenia informacyjnego i budowa dolnośląskiej sieci szkieletowej"</t>
  </si>
  <si>
    <t>700</t>
  </si>
  <si>
    <t>70005</t>
  </si>
  <si>
    <t>Zakup  gruntów  ANR</t>
  </si>
  <si>
    <t>70095</t>
  </si>
  <si>
    <t>Budowa dwóch socjalnych budynków mieszkalnych 12-to rodzinnych wraz z przyłączami: wody, kanalizacji sanitarnej i energii elektrycznej - wykonanie segmentu A, etap II</t>
  </si>
  <si>
    <t>710</t>
  </si>
  <si>
    <t>71095</t>
  </si>
  <si>
    <t xml:space="preserve">Opracowanie studyjno - koncepcyjne dla terenu inwestycyjnego w Okmianach, gmina Chojnów </t>
  </si>
  <si>
    <t>750</t>
  </si>
  <si>
    <t>75023</t>
  </si>
  <si>
    <t>Zakup  sprzętu  informatycznego i oprogramowania  na  potrzeby  Urzędu  Gminy</t>
  </si>
  <si>
    <t>754</t>
  </si>
  <si>
    <t>75411</t>
  </si>
  <si>
    <t>6170</t>
  </si>
  <si>
    <t xml:space="preserve">Środki na Fundusz Wsparcia Straży Pożarnej z przeznaczeniem dofinansowania zakupu samochodu operacyjnego dla jednostki Państwowej Straży Pożarnej. </t>
  </si>
  <si>
    <t>900</t>
  </si>
  <si>
    <t>90015</t>
  </si>
  <si>
    <t>Montaż dodatkowych lamp oświetleniowych</t>
  </si>
  <si>
    <t>921</t>
  </si>
  <si>
    <t>92109</t>
  </si>
  <si>
    <t>Wykonanie ławek do świetlicy we wsi Goliszów</t>
  </si>
  <si>
    <t>Wykonanie  tarasu przy świetlicy wiejskiej we wsi Pawlikowice</t>
  </si>
  <si>
    <t>Wykonanie wiaty na cele organizacyjne mieszkańców wsi Konradówka</t>
  </si>
  <si>
    <t>Budowa zaplecza magazynowego w świetlicy - I I etap we wsi Stary Łom</t>
  </si>
  <si>
    <t>Remont Gminnego Ośrodka Kultury i Rekreacji w Piotrowicach obejmujący wymianę okien - etap I</t>
  </si>
  <si>
    <t>Zakup wyposażenia do kuchni w świetlicy we wsi Biała</t>
  </si>
  <si>
    <t>Zakup kosiarki samojezdnej spalinowej na potrzeby wsi Krzywa</t>
  </si>
  <si>
    <t>Zakup kosiarki na potrzeby wsi Niedźwiedzice</t>
  </si>
  <si>
    <t>Uzupełnienie wyposażenia świetlicy wiejskiej we wsi Zamienice</t>
  </si>
  <si>
    <t>92116</t>
  </si>
  <si>
    <t>6220</t>
  </si>
  <si>
    <t>926</t>
  </si>
  <si>
    <t>92695</t>
  </si>
  <si>
    <t>Budowa ogólnodostępnej strefy rekreacyjno - wypoczynkowej w Budziwojowie</t>
  </si>
  <si>
    <t>Wykonanie przyłączy do boiska sportowego we wsi Budziwojów</t>
  </si>
  <si>
    <t>Wyposażenie boiska sportowego w zaplecze kontenerowe socjalne we wsi Michów</t>
  </si>
  <si>
    <t>Wykonanie przyłącza do  boiska sportowego  we wsi Michów</t>
  </si>
  <si>
    <t>Wyposażenie placu zabaw w Kolonii Kołątaja</t>
  </si>
  <si>
    <t>*</t>
  </si>
  <si>
    <t xml:space="preserve">Załącznik Nr 12 do Uchwały Rady Gminy Chojnów                                                                           Nr  V/24/2011 z dnia 17 lutego 2011r. </t>
  </si>
  <si>
    <t>Zestawienie planowanych dotacji z budżetu gminy                   na rok 2011</t>
  </si>
  <si>
    <t>Dotacje na zadania bieżące</t>
  </si>
  <si>
    <t>dla Gminnego Zakładu Budżetowego GZGKiM w Chojnowie (wg. ustalonej stawki dopłat do kanalizacji)</t>
  </si>
  <si>
    <t>dla Gminnej Biblioteki Publicznej w Chojnowie z/s w Krzywej</t>
  </si>
  <si>
    <t>dla Gminnego Ośrodka Kultury i Rekreacji z/s w Piotrowicach</t>
  </si>
  <si>
    <t>dla organizacji pożytku publicznego na realizację zadań gminnych w zakresie upowszechniania kultury fizycznej</t>
  </si>
  <si>
    <t>dla Gminy Miejskiej Chojnów na partycypowanie w kosztach prowadzenia WTZ w Chojnowie na podstawie zawartego porozumienia</t>
  </si>
  <si>
    <t>dla jednostek niezaliczanych do sektora finansów publicznych na finansowanie lub dofinansowanie prac remontowych i konserwatorskich obiektów zabytkowych</t>
  </si>
  <si>
    <t>dla Gminy Miejskiej Chojnów na partycypowanie w kosztach prowadzenia Gminazjum nr 1 i 2 w Chojnowie na podstawie zawartego porozumienia</t>
  </si>
  <si>
    <t>Dotacje na dofinansowanie zadań inwestycyjnych</t>
  </si>
  <si>
    <t>Razem</t>
  </si>
  <si>
    <t>Dotacje dla jednostek sektora finansów publicznych:</t>
  </si>
  <si>
    <t xml:space="preserve">Dotacje podmiotowe </t>
  </si>
  <si>
    <t xml:space="preserve">Dotacje przedmiotowe </t>
  </si>
  <si>
    <t xml:space="preserve">Dotacje celowe </t>
  </si>
  <si>
    <t>Dotacje dla jednostek spoza sektora finansów publicznych:</t>
  </si>
  <si>
    <t>Przygotowanie dokumentacji technicznej na budowę wielofunkcyjnej świetlicy wiejskiej we wsi Budziwojów</t>
  </si>
  <si>
    <t>DOCHODY</t>
  </si>
  <si>
    <t>Paragraf</t>
  </si>
  <si>
    <t>Treść</t>
  </si>
  <si>
    <t>Przed zmianą</t>
  </si>
  <si>
    <t>Zmiana</t>
  </si>
  <si>
    <t>Po zmianie</t>
  </si>
  <si>
    <t>Administracja publiczna</t>
  </si>
  <si>
    <t>108 490,00</t>
  </si>
  <si>
    <t>13 046,00</t>
  </si>
  <si>
    <t>121 536,00</t>
  </si>
  <si>
    <t>75056</t>
  </si>
  <si>
    <t>Spis powszechny i inne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</si>
  <si>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</si>
  <si>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</si>
  <si>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</si>
  <si>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758</t>
  </si>
  <si>
    <t>Różne rozliczenia</t>
  </si>
  <si>
    <t>5 796 616,00</t>
  </si>
  <si>
    <t>225 755,00</t>
  </si>
  <si>
    <t>6 022 371,00</t>
  </si>
  <si>
    <t>75801</t>
  </si>
  <si>
    <t>Część oświatowa subwencji ogólnej dla jednostek samorządu terytorialnego</t>
  </si>
  <si>
    <t>3 463 344,00</t>
  </si>
  <si>
    <t>- 103 392,00</t>
  </si>
  <si>
    <t>3 359 952,00</t>
  </si>
  <si>
    <t>2920</t>
  </si>
  <si>
    <t>Subwencje ogólne z budżetu państwa</t>
  </si>
  <si>
    <t>75861</t>
  </si>
  <si>
    <t>Regionalne Programy Operacyjne 2007 - 2013</t>
  </si>
  <si>
    <t>329 147,00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</si>
  <si>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</si>
  <si>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</si>
  <si>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801</t>
  </si>
  <si>
    <t>Oświata i wychowanie</t>
  </si>
  <si>
    <t>- 329 147,00</t>
  </si>
  <si>
    <t>80101</t>
  </si>
  <si>
    <t>Szkoły podstawowe</t>
  </si>
  <si>
    <t>Razem:</t>
  </si>
  <si>
    <t>25 869 293,00</t>
  </si>
  <si>
    <t>- 90 346,00</t>
  </si>
  <si>
    <t>25 778 947,00</t>
  </si>
  <si>
    <t>PRZYCHODY</t>
  </si>
  <si>
    <t>paragraf</t>
  </si>
  <si>
    <t>nazwa</t>
  </si>
  <si>
    <t>Wolne środki, o których mowa w art. 217 ust.2 pkt 6 ustawy</t>
  </si>
  <si>
    <t>Przychody z zaciągniętych pożyczek i kredytów na rynku krajowym</t>
  </si>
  <si>
    <t>Rolnictwo i łowiectwo</t>
  </si>
  <si>
    <t>9 390 374,00</t>
  </si>
  <si>
    <t>- 8 000,00</t>
  </si>
  <si>
    <t>9 382 374,00</t>
  </si>
  <si>
    <t>01095</t>
  </si>
  <si>
    <t>Pozostała działalność</t>
  </si>
  <si>
    <t>12 000,00</t>
  </si>
  <si>
    <t>4 000,00</t>
  </si>
  <si>
    <t>4520</t>
  </si>
  <si>
    <t>Opłaty na rzecz budżetów jednostek samorządu terytorialnego</t>
  </si>
  <si>
    <t>Działalność usługowa</t>
  </si>
  <si>
    <t>826 120,00</t>
  </si>
  <si>
    <t>26 500,00</t>
  </si>
  <si>
    <t>852 620,00</t>
  </si>
  <si>
    <t>71004</t>
  </si>
  <si>
    <t>Plany zagospodarowania przestrzennego</t>
  </si>
  <si>
    <t>26 120,00</t>
  </si>
  <si>
    <t>52 620,00</t>
  </si>
  <si>
    <t>4300</t>
  </si>
  <si>
    <t>Zakup usług pozostałych</t>
  </si>
  <si>
    <t>20 000,00</t>
  </si>
  <si>
    <t>46 500,00</t>
  </si>
  <si>
    <t>3 598 220,00</t>
  </si>
  <si>
    <t>10 446,00</t>
  </si>
  <si>
    <t>3 608 666,00</t>
  </si>
  <si>
    <t>Urzędy gmin (miast i miast na prawach powiatu)</t>
  </si>
  <si>
    <t>3 212 212,00</t>
  </si>
  <si>
    <t>- 7 100,00</t>
  </si>
  <si>
    <t>3 205 112,00</t>
  </si>
  <si>
    <t>307 100,00</t>
  </si>
  <si>
    <t>300 000,00</t>
  </si>
  <si>
    <t>3020</t>
  </si>
  <si>
    <t>Wydatki osobowe niezaliczone do wynagrodzeń</t>
  </si>
  <si>
    <t>9 412,00</t>
  </si>
  <si>
    <t>3040</t>
  </si>
  <si>
    <t>Nagrody o charakterze szczególnym niezaliczone do wynagrodzeń</t>
  </si>
  <si>
    <t>2 834,00</t>
  </si>
  <si>
    <t>4210</t>
  </si>
  <si>
    <t>Zakup materiałów i wyposażenia</t>
  </si>
  <si>
    <t>800,00</t>
  </si>
  <si>
    <t>75095</t>
  </si>
  <si>
    <t>132 900,00</t>
  </si>
  <si>
    <t>4 500,00</t>
  </si>
  <si>
    <t>137 400,00</t>
  </si>
  <si>
    <t>900,00</t>
  </si>
  <si>
    <t>5 400,00</t>
  </si>
  <si>
    <t>Bezpieczeństwo publiczne i ochrona przeciwpożarowa</t>
  </si>
  <si>
    <t>181 600,00</t>
  </si>
  <si>
    <t>10 000,00</t>
  </si>
  <si>
    <t>191 600,00</t>
  </si>
  <si>
    <t>75412</t>
  </si>
  <si>
    <t>Ochotnicze straże pożarne</t>
  </si>
  <si>
    <t>148 600,00</t>
  </si>
  <si>
    <t>158 600,00</t>
  </si>
  <si>
    <t>8 300,00</t>
  </si>
  <si>
    <t>18 300,00</t>
  </si>
  <si>
    <t>6 877 225,00</t>
  </si>
  <si>
    <t>39 981,00</t>
  </si>
  <si>
    <t>6 917 206,00</t>
  </si>
  <si>
    <t>5 246 155,00</t>
  </si>
  <si>
    <t>38 160,00</t>
  </si>
  <si>
    <t>5 284 315,00</t>
  </si>
  <si>
    <t>4010</t>
  </si>
  <si>
    <t>Wynagrodzenia osobowe pracowników</t>
  </si>
  <si>
    <t>3 210 100,00</t>
  </si>
  <si>
    <t>16 650,00</t>
  </si>
  <si>
    <t>3 226 750,00</t>
  </si>
  <si>
    <t>4110</t>
  </si>
  <si>
    <t>Składki na ubezpieczenia społeczne</t>
  </si>
  <si>
    <t>546 220,00</t>
  </si>
  <si>
    <t>2 500,00</t>
  </si>
  <si>
    <t>548 720,00</t>
  </si>
  <si>
    <t>4120</t>
  </si>
  <si>
    <t>Składki na Fundusz Pracy</t>
  </si>
  <si>
    <t>89 005,00</t>
  </si>
  <si>
    <t>410,00</t>
  </si>
  <si>
    <t>89 415,00</t>
  </si>
  <si>
    <t>4170</t>
  </si>
  <si>
    <t>Wynagrodzenia bezosobowe</t>
  </si>
  <si>
    <t>8 400,00</t>
  </si>
  <si>
    <t>9 800,00</t>
  </si>
  <si>
    <t>18 200,00</t>
  </si>
  <si>
    <t>242 100,00</t>
  </si>
  <si>
    <t>59 800,00</t>
  </si>
  <si>
    <t>301 900,00</t>
  </si>
  <si>
    <t>4270</t>
  </si>
  <si>
    <t>Zakup usług remontowych</t>
  </si>
  <si>
    <t>19 800,00</t>
  </si>
  <si>
    <t>23 800,00</t>
  </si>
  <si>
    <t>195 500,00</t>
  </si>
  <si>
    <t>- 55 000,00</t>
  </si>
  <si>
    <t>140 500,00</t>
  </si>
  <si>
    <t>80195</t>
  </si>
  <si>
    <t>15 000,00</t>
  </si>
  <si>
    <t>1 821,00</t>
  </si>
  <si>
    <t>16 821,00</t>
  </si>
  <si>
    <t>- 10 000,00</t>
  </si>
  <si>
    <t>5 000,00</t>
  </si>
  <si>
    <t>11 821,00</t>
  </si>
  <si>
    <t>Gospodarka komunalna i ochrona środowiska</t>
  </si>
  <si>
    <t>790 250,00</t>
  </si>
  <si>
    <t>- 18 500,00</t>
  </si>
  <si>
    <t>771 750,00</t>
  </si>
  <si>
    <t>90003</t>
  </si>
  <si>
    <t>Oczyszczanie miast i wsi</t>
  </si>
  <si>
    <t>121 000,00</t>
  </si>
  <si>
    <t>- 12 500,00</t>
  </si>
  <si>
    <t>108 500,00</t>
  </si>
  <si>
    <t>118 000,00</t>
  </si>
  <si>
    <t>105 500,00</t>
  </si>
  <si>
    <t>90078</t>
  </si>
  <si>
    <t>Usuwanie skutków klęsk żywiołowych</t>
  </si>
  <si>
    <t>- 6 000,00</t>
  </si>
  <si>
    <t>Kultura i ochrona dziedzictwa narodowego</t>
  </si>
  <si>
    <t>747 291,00</t>
  </si>
  <si>
    <t>50 000,00</t>
  </si>
  <si>
    <t>797 291,00</t>
  </si>
  <si>
    <t>Domy i ośrodki kultury, świetlice i kluby</t>
  </si>
  <si>
    <t>370 641,00</t>
  </si>
  <si>
    <t>420 641,00</t>
  </si>
  <si>
    <t>105 962,00</t>
  </si>
  <si>
    <t>7 000,00</t>
  </si>
  <si>
    <t>112 962,00</t>
  </si>
  <si>
    <t>Wydatki inwestycyjne jednostek budżetowych</t>
  </si>
  <si>
    <t>184 375,00</t>
  </si>
  <si>
    <t>43 000,00</t>
  </si>
  <si>
    <t>227 375,00</t>
  </si>
  <si>
    <t>30 368 859,00</t>
  </si>
  <si>
    <t>110 427,00</t>
  </si>
  <si>
    <t>30 479 286,00</t>
  </si>
  <si>
    <t>WYDATKI</t>
  </si>
  <si>
    <t>Wydatki w ramach funduszu sołeckiego na rok 2011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</si>
  <si>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</si>
  <si>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</si>
  <si>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</si>
  <si>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</si>
  <si>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</si>
  <si>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</si>
  <si>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</si>
  <si>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</si>
  <si>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Zakup wyposażenia do kuchni w świetlicy</t>
  </si>
  <si>
    <t>Zakup tłucznia na drogi</t>
  </si>
  <si>
    <t>Wykonanie zabezpieczenia studzienki wody w szatni sportowej</t>
  </si>
  <si>
    <t>Zakup grzejników do toalet w świetlicy</t>
  </si>
  <si>
    <t>Zakup materiałów budowlanych na remont świetlicy</t>
  </si>
  <si>
    <t>Biskupin</t>
  </si>
  <si>
    <t>Zakup i montaż kominka w świetlicy</t>
  </si>
  <si>
    <t>Wymiana okien w sali świetlicy wiejskiej</t>
  </si>
  <si>
    <t>Budziwojów</t>
  </si>
  <si>
    <t>Budowa ogólnodostępnej strefy rekreacyjno - wypoczynkowej</t>
  </si>
  <si>
    <t>Zakup elektrycznych nożyc do cięcia żywopłotu dla SP w Budziwojowie</t>
  </si>
  <si>
    <t>Zakup zestawu mikrofonowego do organizacji imprez wiejskich</t>
  </si>
  <si>
    <t xml:space="preserve">Wykonanie i montaż wiat ochronnych dla piłkarzy na boisku w Budziwojowie </t>
  </si>
  <si>
    <t>Zakup strojów sportowych dla piłkarzy LZS Premium Budziwojów</t>
  </si>
  <si>
    <t>Czernikowice</t>
  </si>
  <si>
    <t>Remont świetlicy wiejskiej</t>
  </si>
  <si>
    <t>Dobroszów</t>
  </si>
  <si>
    <t xml:space="preserve">Goliszów </t>
  </si>
  <si>
    <t>Wykonanie ławek do świetlicy</t>
  </si>
  <si>
    <t>Zakup huśtawek na teren szkoły</t>
  </si>
  <si>
    <t>Zakup sprzętu sportowego dla LZS</t>
  </si>
  <si>
    <t>Zakup kuchenki gazowej i lodówki do świetlicy wiejskiej</t>
  </si>
  <si>
    <t xml:space="preserve">Montaż ławek i wiaty na boisku sportowym </t>
  </si>
  <si>
    <t>Zakup farb i malowanie szatni sportowej</t>
  </si>
  <si>
    <t>Gołaczów</t>
  </si>
  <si>
    <t>Remont zbiornika p.poż etap II</t>
  </si>
  <si>
    <t>Gołocin Pawlikowice</t>
  </si>
  <si>
    <t>Zakup wyposażenia do świetlicy</t>
  </si>
  <si>
    <t>Zakup sprzętu sportowego dla drużyny piłki siatkowej LZS Gołocin</t>
  </si>
  <si>
    <t>Wykonanie  tarasu przy świetlicy wiejskiej</t>
  </si>
  <si>
    <t>Groble</t>
  </si>
  <si>
    <t xml:space="preserve">Remont świetlicy wiejskiej </t>
  </si>
  <si>
    <t>Jaroszówka</t>
  </si>
  <si>
    <t>Remont elewacji zewnętrznej świetlicy</t>
  </si>
  <si>
    <t>Zakup kamienia na drogi gruntowe</t>
  </si>
  <si>
    <t>Jerzmanowice</t>
  </si>
  <si>
    <t>Remont zaplecza kuchennego przy świetlicy wiejskiej</t>
  </si>
  <si>
    <t>Konradówka Piotrowice</t>
  </si>
  <si>
    <t>Zakup wyposażenia placu zabaw</t>
  </si>
  <si>
    <t>Zakup pojemników do selektywnej zbiórki odpadów</t>
  </si>
  <si>
    <t>Zakup sprzętu sportowego dla młodzieży z Klubu Sportowego</t>
  </si>
  <si>
    <t>Wykonanie wiaty na cele organizacyjne mieszkańców wsi</t>
  </si>
  <si>
    <t xml:space="preserve">Krzywa </t>
  </si>
  <si>
    <t>Wymiana pokrycia dachu w świetlicy w Krzywej</t>
  </si>
  <si>
    <t>Zakup kosiarki samojezdnej  spalinowej</t>
  </si>
  <si>
    <t>Kolonia Kołłątaja</t>
  </si>
  <si>
    <t xml:space="preserve">Wyposażenie placu zabaw </t>
  </si>
  <si>
    <t>Zakup trawy na obsianie terenu pod plac zabaw</t>
  </si>
  <si>
    <t>Zakup elementów ogrodzenia</t>
  </si>
  <si>
    <t>Michów</t>
  </si>
  <si>
    <t>Wymiana desek na ławkach  oraz wymiana siatek w bramkach na stadionie</t>
  </si>
  <si>
    <t>Zakup i zabudowa nowych opraw oświetlenia drogowego</t>
  </si>
  <si>
    <t>Niedźwiedzice</t>
  </si>
  <si>
    <t>Zakup kosiarki</t>
  </si>
  <si>
    <t>Remont remizy strażackiej</t>
  </si>
  <si>
    <t>Osetnica</t>
  </si>
  <si>
    <t>Wykonanie chodnika przy świetlicy wiejskiej</t>
  </si>
  <si>
    <t>Montaż lamp oświetleniowych</t>
  </si>
  <si>
    <t>Zakup kruszywa na remonty dróg</t>
  </si>
  <si>
    <t>Zakup opału do ogrzewania świetlicy</t>
  </si>
  <si>
    <t>Remont szatni sportowej</t>
  </si>
  <si>
    <t>Zakup sprzętu i wyposażenia dla Klubu Sportowego Start Osetnica</t>
  </si>
  <si>
    <t>Okmiany</t>
  </si>
  <si>
    <t>Doposażenie zaplecza kuchennego w świetlicy</t>
  </si>
  <si>
    <t>Remont Szkoły Podstawowej w Okmianach</t>
  </si>
  <si>
    <t>Rokitki</t>
  </si>
  <si>
    <t>Wymiana bramek na boisku sportowym</t>
  </si>
  <si>
    <t>Zakup strojów sportowych</t>
  </si>
  <si>
    <t>Zakup wykładziny do Biblioteki</t>
  </si>
  <si>
    <t>Remont świetlicy</t>
  </si>
  <si>
    <t>Stary Łom</t>
  </si>
  <si>
    <t xml:space="preserve">Budowa zaplecza magazynowego w świetlicy - etap II </t>
  </si>
  <si>
    <t>Uzupełnienie zużytych elementów strojów zespołu "Słowiki"</t>
  </si>
  <si>
    <t>92108</t>
  </si>
  <si>
    <t>Zakup wyposażenia sportowego dla klubu LZS "Zryw" Stary Łom"</t>
  </si>
  <si>
    <t>Strupice</t>
  </si>
  <si>
    <t>Oczyszczenie dna stawu p.poż</t>
  </si>
  <si>
    <t>Odnowienie ścian w świetlicy wiejskiej</t>
  </si>
  <si>
    <t>Witków</t>
  </si>
  <si>
    <t>Zakup i instalacja punktu oświetleniowego</t>
  </si>
  <si>
    <t>Remont pomieszczenia przy remizie OSP</t>
  </si>
  <si>
    <t>Zakup wyposażenia do świetlicy wiejskiej</t>
  </si>
  <si>
    <t>Zamienice</t>
  </si>
  <si>
    <t>Uzupełnienie wyposażenia świetlicy wiejskiej</t>
  </si>
  <si>
    <t xml:space="preserve">Załącznik nr 11 do Uchwały Rady Gminy  Chojnów                                                                                      nr V/24/2011 z dnia 17 lutego 2011r. </t>
  </si>
  <si>
    <t>Załącznik Nr 1 do Uchwały Rady Gminy Chojnów Nr VII/44/2011 z dnia  31 marca 2011r.</t>
  </si>
  <si>
    <t>Załącznik Nr 2 do Uchwały Rady Gminy Chojnów Nr VII/44/2011 z dnia 31marca 2011r.</t>
  </si>
  <si>
    <t>Załącznik Nr 3 do Uchwały Rady Gminy Chojnów Nr VII/44/2011 z dnia 31 marca 2011r.</t>
  </si>
  <si>
    <t>Załącznik Nr 4 do Uchwały Rady Gminy Chojnów Nr VII/44/2011 z dnia 31 marca 2011r.</t>
  </si>
  <si>
    <t>Załącznik Nr 5 do Uchwały Rady Gminy Chojnów Nr VII/44/2011 z dnia 31 marca 2011r.</t>
  </si>
  <si>
    <t>Załącznik Nr 6 do Uchwały Rady Gminy Chojnów Nr VII/44/2011 z dnia 31 marca 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</si>
</sst>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 CE"/>
      <family val="0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>
        <color indexed="8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0" xfId="0" applyFill="1" applyAlignment="1">
      <alignment/>
    </xf>
    <xf numFmtId="43" fontId="1" fillId="0" borderId="0" xfId="15" applyFont="1" applyFill="1" applyBorder="1" applyAlignment="1">
      <alignment vertical="center" wrapText="1"/>
    </xf>
    <xf numFmtId="43" fontId="1" fillId="0" borderId="0" xfId="15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10" fillId="0" borderId="2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vertical="center" wrapText="1"/>
    </xf>
    <xf numFmtId="164" fontId="12" fillId="0" borderId="7" xfId="15" applyNumberFormat="1" applyFont="1" applyFill="1" applyBorder="1" applyAlignment="1">
      <alignment vertical="center"/>
    </xf>
    <xf numFmtId="164" fontId="10" fillId="0" borderId="8" xfId="15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3" fillId="0" borderId="9" xfId="15" applyNumberFormat="1" applyFont="1" applyFill="1" applyBorder="1" applyAlignment="1">
      <alignment horizontal="justify" vertical="center" wrapText="1"/>
    </xf>
    <xf numFmtId="164" fontId="12" fillId="0" borderId="9" xfId="15" applyNumberFormat="1" applyFont="1" applyFill="1" applyBorder="1" applyAlignment="1">
      <alignment horizontal="center" vertical="center"/>
    </xf>
    <xf numFmtId="164" fontId="12" fillId="0" borderId="9" xfId="15" applyNumberFormat="1" applyFont="1" applyFill="1" applyBorder="1" applyAlignment="1">
      <alignment vertical="center"/>
    </xf>
    <xf numFmtId="164" fontId="10" fillId="0" borderId="10" xfId="15" applyNumberFormat="1" applyFont="1" applyFill="1" applyBorder="1" applyAlignment="1">
      <alignment vertical="center"/>
    </xf>
    <xf numFmtId="49" fontId="10" fillId="0" borderId="9" xfId="15" applyNumberFormat="1" applyFont="1" applyFill="1" applyBorder="1" applyAlignment="1">
      <alignment horizontal="justify" vertical="center" wrapText="1"/>
    </xf>
    <xf numFmtId="49" fontId="10" fillId="0" borderId="9" xfId="0" applyNumberFormat="1" applyFont="1" applyFill="1" applyBorder="1" applyAlignment="1">
      <alignment horizontal="justify" vertical="center" wrapText="1"/>
    </xf>
    <xf numFmtId="49" fontId="13" fillId="0" borderId="9" xfId="0" applyNumberFormat="1" applyFont="1" applyFill="1" applyBorder="1" applyAlignment="1">
      <alignment horizontal="justify" vertical="center" wrapText="1"/>
    </xf>
    <xf numFmtId="49" fontId="10" fillId="0" borderId="3" xfId="15" applyNumberFormat="1" applyFont="1" applyBorder="1" applyAlignment="1">
      <alignment horizontal="center" vertical="center"/>
    </xf>
    <xf numFmtId="49" fontId="10" fillId="0" borderId="9" xfId="15" applyNumberFormat="1" applyFont="1" applyBorder="1" applyAlignment="1">
      <alignment horizontal="center" vertical="center"/>
    </xf>
    <xf numFmtId="49" fontId="1" fillId="0" borderId="9" xfId="15" applyNumberFormat="1" applyFont="1" applyBorder="1" applyAlignment="1">
      <alignment horizontal="justify" vertical="center"/>
    </xf>
    <xf numFmtId="49" fontId="10" fillId="0" borderId="9" xfId="0" applyNumberFormat="1" applyFont="1" applyFill="1" applyBorder="1" applyAlignment="1">
      <alignment vertical="center" wrapText="1"/>
    </xf>
    <xf numFmtId="49" fontId="10" fillId="0" borderId="9" xfId="15" applyNumberFormat="1" applyFont="1" applyBorder="1" applyAlignment="1">
      <alignment horizontal="justify" vertical="center"/>
    </xf>
    <xf numFmtId="49" fontId="10" fillId="0" borderId="9" xfId="0" applyNumberFormat="1" applyFont="1" applyFill="1" applyBorder="1" applyAlignment="1">
      <alignment horizontal="justify" vertical="center" wrapText="1"/>
    </xf>
    <xf numFmtId="164" fontId="14" fillId="0" borderId="9" xfId="15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justify" vertical="center" wrapText="1"/>
    </xf>
    <xf numFmtId="164" fontId="12" fillId="0" borderId="12" xfId="15" applyNumberFormat="1" applyFont="1" applyFill="1" applyBorder="1" applyAlignment="1">
      <alignment vertical="center"/>
    </xf>
    <xf numFmtId="164" fontId="10" fillId="0" borderId="13" xfId="15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justify" vertical="center" wrapText="1"/>
    </xf>
    <xf numFmtId="164" fontId="12" fillId="0" borderId="15" xfId="15" applyNumberFormat="1" applyFont="1" applyFill="1" applyBorder="1" applyAlignment="1">
      <alignment vertical="center"/>
    </xf>
    <xf numFmtId="164" fontId="10" fillId="0" borderId="16" xfId="15" applyNumberFormat="1" applyFont="1" applyFill="1" applyBorder="1" applyAlignment="1">
      <alignment vertical="center"/>
    </xf>
    <xf numFmtId="43" fontId="12" fillId="0" borderId="15" xfId="15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/>
    </xf>
    <xf numFmtId="43" fontId="12" fillId="0" borderId="9" xfId="15" applyFont="1" applyBorder="1" applyAlignment="1">
      <alignment vertical="center"/>
    </xf>
    <xf numFmtId="43" fontId="12" fillId="0" borderId="9" xfId="15" applyNumberFormat="1" applyFont="1" applyFill="1" applyBorder="1" applyAlignment="1">
      <alignment vertical="center"/>
    </xf>
    <xf numFmtId="49" fontId="10" fillId="0" borderId="9" xfId="15" applyNumberFormat="1" applyFont="1" applyFill="1" applyBorder="1" applyAlignment="1">
      <alignment horizontal="center" vertical="center"/>
    </xf>
    <xf numFmtId="49" fontId="10" fillId="0" borderId="9" xfId="15" applyNumberFormat="1" applyFont="1" applyFill="1" applyBorder="1" applyAlignment="1">
      <alignment horizontal="justify" vertical="center"/>
    </xf>
    <xf numFmtId="43" fontId="12" fillId="0" borderId="9" xfId="15" applyFont="1" applyFill="1" applyBorder="1" applyAlignment="1">
      <alignment vertical="center"/>
    </xf>
    <xf numFmtId="49" fontId="13" fillId="0" borderId="17" xfId="15" applyNumberFormat="1" applyFont="1" applyFill="1" applyBorder="1" applyAlignment="1">
      <alignment horizontal="justify" vertical="center" wrapText="1"/>
    </xf>
    <xf numFmtId="43" fontId="12" fillId="0" borderId="17" xfId="15" applyFont="1" applyBorder="1" applyAlignment="1">
      <alignment vertical="center"/>
    </xf>
    <xf numFmtId="164" fontId="12" fillId="0" borderId="17" xfId="15" applyNumberFormat="1" applyFont="1" applyFill="1" applyBorder="1" applyAlignment="1">
      <alignment vertical="center"/>
    </xf>
    <xf numFmtId="164" fontId="10" fillId="0" borderId="18" xfId="15" applyNumberFormat="1" applyFont="1" applyFill="1" applyBorder="1" applyAlignment="1">
      <alignment vertical="center"/>
    </xf>
    <xf numFmtId="49" fontId="10" fillId="0" borderId="11" xfId="15" applyNumberFormat="1" applyFont="1" applyBorder="1" applyAlignment="1">
      <alignment horizontal="center" vertical="center"/>
    </xf>
    <xf numFmtId="49" fontId="10" fillId="0" borderId="12" xfId="15" applyNumberFormat="1" applyFont="1" applyBorder="1" applyAlignment="1">
      <alignment horizontal="center" vertical="center"/>
    </xf>
    <xf numFmtId="49" fontId="10" fillId="0" borderId="12" xfId="15" applyNumberFormat="1" applyFont="1" applyBorder="1" applyAlignment="1">
      <alignment horizontal="justify" vertical="center"/>
    </xf>
    <xf numFmtId="43" fontId="12" fillId="0" borderId="12" xfId="15" applyFont="1" applyBorder="1" applyAlignment="1">
      <alignment vertical="center"/>
    </xf>
    <xf numFmtId="164" fontId="8" fillId="0" borderId="5" xfId="15" applyNumberFormat="1" applyFont="1" applyFill="1" applyBorder="1" applyAlignment="1">
      <alignment horizontal="center" vertical="center"/>
    </xf>
    <xf numFmtId="43" fontId="8" fillId="0" borderId="5" xfId="15" applyNumberFormat="1" applyFont="1" applyFill="1" applyBorder="1" applyAlignment="1">
      <alignment vertical="center"/>
    </xf>
    <xf numFmtId="164" fontId="8" fillId="0" borderId="5" xfId="15" applyNumberFormat="1" applyFont="1" applyFill="1" applyBorder="1" applyAlignment="1">
      <alignment vertical="center"/>
    </xf>
    <xf numFmtId="164" fontId="10" fillId="0" borderId="6" xfId="15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164" fontId="11" fillId="0" borderId="0" xfId="15" applyNumberFormat="1" applyFont="1" applyFill="1" applyAlignment="1">
      <alignment vertical="center"/>
    </xf>
    <xf numFmtId="164" fontId="12" fillId="0" borderId="0" xfId="15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3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justify" vertical="center" wrapText="1"/>
    </xf>
    <xf numFmtId="43" fontId="16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justify" vertical="center" wrapText="1"/>
    </xf>
    <xf numFmtId="43" fontId="4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 wrapText="1"/>
    </xf>
    <xf numFmtId="49" fontId="16" fillId="0" borderId="17" xfId="0" applyNumberFormat="1" applyFont="1" applyFill="1" applyBorder="1" applyAlignment="1">
      <alignment horizontal="justify" vertical="center" wrapText="1"/>
    </xf>
    <xf numFmtId="43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43" fontId="17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/>
    </xf>
    <xf numFmtId="43" fontId="16" fillId="0" borderId="31" xfId="0" applyNumberFormat="1" applyFont="1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16" fillId="0" borderId="9" xfId="0" applyFont="1" applyBorder="1" applyAlignment="1">
      <alignment/>
    </xf>
    <xf numFmtId="43" fontId="16" fillId="0" borderId="22" xfId="0" applyNumberFormat="1" applyFont="1" applyBorder="1" applyAlignment="1">
      <alignment/>
    </xf>
    <xf numFmtId="0" fontId="4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/>
    </xf>
    <xf numFmtId="43" fontId="16" fillId="0" borderId="32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0" fontId="4" fillId="0" borderId="19" xfId="0" applyFont="1" applyBorder="1" applyAlignment="1">
      <alignment horizontal="center" vertical="top" wrapText="1"/>
    </xf>
    <xf numFmtId="0" fontId="16" fillId="0" borderId="33" xfId="0" applyFont="1" applyBorder="1" applyAlignment="1">
      <alignment/>
    </xf>
    <xf numFmtId="43" fontId="16" fillId="0" borderId="20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13" fillId="0" borderId="34" xfId="0" applyNumberFormat="1" applyFont="1" applyFill="1" applyBorder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0" fontId="0" fillId="0" borderId="36" xfId="0" applyBorder="1" applyAlignment="1">
      <alignment horizontal="justify" vertical="center" wrapText="1"/>
    </xf>
    <xf numFmtId="0" fontId="0" fillId="0" borderId="37" xfId="0" applyBorder="1" applyAlignment="1">
      <alignment horizontal="justify" vertical="center" wrapText="1"/>
    </xf>
    <xf numFmtId="0" fontId="0" fillId="0" borderId="0" xfId="0" applyNumberFormat="1" applyFill="1" applyBorder="1" applyAlignment="1" applyProtection="1">
      <alignment/>
      <protection locked="0"/>
    </xf>
    <xf numFmtId="0" fontId="18" fillId="2" borderId="38" xfId="0" applyNumberFormat="1" applyFont="1" applyFill="1" applyBorder="1" applyAlignment="1" applyProtection="1">
      <alignment horizontal="center" vertical="distributed"/>
      <protection locked="0"/>
    </xf>
    <xf numFmtId="0" fontId="18" fillId="2" borderId="39" xfId="0" applyNumberFormat="1" applyFont="1" applyFill="1" applyBorder="1" applyAlignment="1" applyProtection="1">
      <alignment vertical="distributed"/>
      <protection locked="0"/>
    </xf>
    <xf numFmtId="0" fontId="0" fillId="3" borderId="39" xfId="0" applyFill="1" applyBorder="1" applyAlignment="1">
      <alignment/>
    </xf>
    <xf numFmtId="0" fontId="18" fillId="0" borderId="40" xfId="0" applyNumberFormat="1" applyFont="1" applyFill="1" applyBorder="1" applyAlignment="1" applyProtection="1">
      <alignment horizontal="center" vertical="distributed"/>
      <protection locked="0"/>
    </xf>
    <xf numFmtId="0" fontId="18" fillId="0" borderId="41" xfId="0" applyNumberFormat="1" applyFont="1" applyFill="1" applyBorder="1" applyAlignment="1" applyProtection="1">
      <alignment vertical="distributed"/>
      <protection locked="0"/>
    </xf>
    <xf numFmtId="43" fontId="24" fillId="0" borderId="41" xfId="15" applyFont="1" applyFill="1" applyBorder="1" applyAlignment="1">
      <alignment vertical="center" wrapText="1"/>
    </xf>
    <xf numFmtId="49" fontId="1" fillId="0" borderId="42" xfId="15" applyNumberFormat="1" applyFont="1" applyFill="1" applyBorder="1" applyAlignment="1">
      <alignment horizontal="center" vertical="center"/>
    </xf>
    <xf numFmtId="43" fontId="25" fillId="0" borderId="37" xfId="15" applyFont="1" applyFill="1" applyBorder="1" applyAlignment="1">
      <alignment vertical="center" wrapText="1"/>
    </xf>
    <xf numFmtId="43" fontId="11" fillId="0" borderId="37" xfId="15" applyFont="1" applyFill="1" applyBorder="1" applyAlignment="1">
      <alignment vertical="center"/>
    </xf>
    <xf numFmtId="43" fontId="24" fillId="4" borderId="36" xfId="15" applyFont="1" applyAlignment="1">
      <alignment vertical="center" wrapText="1"/>
    </xf>
    <xf numFmtId="43" fontId="0" fillId="0" borderId="0" xfId="15" applyFill="1" applyBorder="1" applyAlignment="1">
      <alignment/>
    </xf>
    <xf numFmtId="43" fontId="1" fillId="0" borderId="43" xfId="15" applyFont="1" applyFill="1" applyBorder="1" applyAlignment="1">
      <alignment vertical="center"/>
    </xf>
    <xf numFmtId="43" fontId="1" fillId="0" borderId="44" xfId="15" applyFont="1" applyFill="1" applyBorder="1" applyAlignment="1">
      <alignment vertical="center"/>
    </xf>
    <xf numFmtId="43" fontId="5" fillId="0" borderId="44" xfId="15" applyFont="1" applyFill="1" applyBorder="1" applyAlignment="1">
      <alignment vertical="center"/>
    </xf>
    <xf numFmtId="0" fontId="0" fillId="0" borderId="35" xfId="0" applyBorder="1" applyAlignment="1">
      <alignment vertical="top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2" borderId="36" xfId="0" applyFill="1" applyBorder="1" applyAlignment="1">
      <alignment horizontal="justify" vertical="center" wrapText="1"/>
    </xf>
    <xf numFmtId="0" fontId="0" fillId="5" borderId="45" xfId="0" applyFill="1" applyBorder="1" applyAlignment="1">
      <alignment horizontal="justify" vertical="center" wrapText="1"/>
    </xf>
    <xf numFmtId="0" fontId="0" fillId="5" borderId="36" xfId="0" applyFill="1" applyBorder="1" applyAlignment="1">
      <alignment horizontal="justify" vertical="center" wrapText="1"/>
    </xf>
    <xf numFmtId="0" fontId="1" fillId="5" borderId="46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5" borderId="45" xfId="15" applyNumberFormat="1" applyFill="1" applyBorder="1" applyAlignment="1">
      <alignment horizontal="right" vertical="center"/>
    </xf>
    <xf numFmtId="0" fontId="0" fillId="2" borderId="36" xfId="15" applyNumberFormat="1" applyFill="1" applyBorder="1" applyAlignment="1">
      <alignment horizontal="right" vertical="center"/>
    </xf>
    <xf numFmtId="0" fontId="0" fillId="0" borderId="36" xfId="15" applyNumberFormat="1" applyBorder="1" applyAlignment="1">
      <alignment horizontal="right" vertical="center"/>
    </xf>
    <xf numFmtId="0" fontId="0" fillId="5" borderId="36" xfId="15" applyNumberFormat="1" applyFill="1" applyBorder="1" applyAlignment="1">
      <alignment horizontal="right" vertical="center"/>
    </xf>
    <xf numFmtId="0" fontId="0" fillId="0" borderId="37" xfId="15" applyNumberFormat="1" applyBorder="1" applyAlignment="1">
      <alignment horizontal="right" vertical="center"/>
    </xf>
    <xf numFmtId="0" fontId="1" fillId="0" borderId="44" xfId="0" applyFont="1" applyBorder="1" applyAlignment="1">
      <alignment horizontal="right"/>
    </xf>
    <xf numFmtId="0" fontId="19" fillId="0" borderId="0" xfId="0" applyNumberFormat="1" applyFill="1" applyBorder="1" applyAlignment="1" applyProtection="1">
      <alignment horizontal="left"/>
      <protection locked="0"/>
    </xf>
    <xf numFmtId="49" fontId="21" fillId="6" borderId="36" xfId="0" applyFont="1" applyFill="1" applyBorder="1" applyAlignment="1">
      <alignment horizontal="center" vertical="center" wrapText="1"/>
    </xf>
    <xf numFmtId="49" fontId="21" fillId="6" borderId="36" xfId="0" applyFill="1" applyBorder="1" applyAlignment="1">
      <alignment horizontal="right" vertical="center" wrapText="1"/>
    </xf>
    <xf numFmtId="49" fontId="21" fillId="6" borderId="39" xfId="0" applyFont="1" applyFill="1" applyBorder="1" applyAlignment="1">
      <alignment horizontal="center" vertical="center" wrapText="1"/>
    </xf>
    <xf numFmtId="49" fontId="21" fillId="6" borderId="39" xfId="0" applyFill="1" applyBorder="1" applyAlignment="1">
      <alignment horizontal="right" vertical="center" wrapText="1"/>
    </xf>
    <xf numFmtId="49" fontId="18" fillId="4" borderId="44" xfId="0" applyBorder="1" applyAlignment="1">
      <alignment horizontal="center" vertical="center" wrapText="1"/>
    </xf>
    <xf numFmtId="49" fontId="18" fillId="4" borderId="43" xfId="0" applyBorder="1" applyAlignment="1">
      <alignment horizontal="center" vertical="center" wrapText="1"/>
    </xf>
    <xf numFmtId="49" fontId="23" fillId="3" borderId="36" xfId="0" applyFill="1" applyBorder="1" applyAlignment="1">
      <alignment horizontal="right" vertical="center" wrapText="1"/>
    </xf>
    <xf numFmtId="49" fontId="23" fillId="4" borderId="36" xfId="0" applyBorder="1" applyAlignment="1">
      <alignment horizontal="right" vertical="center" wrapText="1"/>
    </xf>
    <xf numFmtId="49" fontId="23" fillId="4" borderId="37" xfId="0" applyBorder="1" applyAlignment="1">
      <alignment horizontal="right" vertical="center" wrapText="1"/>
    </xf>
    <xf numFmtId="49" fontId="26" fillId="4" borderId="48" xfId="0" applyFont="1" applyBorder="1" applyAlignment="1">
      <alignment horizontal="right" vertical="center" wrapText="1"/>
    </xf>
    <xf numFmtId="49" fontId="21" fillId="6" borderId="38" xfId="0" applyFont="1" applyFill="1" applyBorder="1" applyAlignment="1">
      <alignment horizontal="center" vertical="center" wrapText="1"/>
    </xf>
    <xf numFmtId="49" fontId="27" fillId="4" borderId="47" xfId="0" applyFont="1" applyBorder="1" applyAlignment="1">
      <alignment horizontal="center" vertical="center" wrapText="1"/>
    </xf>
    <xf numFmtId="49" fontId="27" fillId="3" borderId="36" xfId="0" applyFont="1" applyFill="1" applyBorder="1" applyAlignment="1">
      <alignment horizontal="center" vertical="center" wrapText="1"/>
    </xf>
    <xf numFmtId="49" fontId="21" fillId="4" borderId="36" xfId="0" applyFont="1" applyBorder="1" applyAlignment="1">
      <alignment horizontal="center" vertical="center" wrapText="1"/>
    </xf>
    <xf numFmtId="49" fontId="21" fillId="4" borderId="47" xfId="0" applyFont="1" applyBorder="1" applyAlignment="1">
      <alignment horizontal="center" vertical="center" wrapText="1"/>
    </xf>
    <xf numFmtId="49" fontId="21" fillId="6" borderId="47" xfId="0" applyFont="1" applyFill="1" applyBorder="1" applyAlignment="1">
      <alignment horizontal="center" vertical="center" wrapText="1"/>
    </xf>
    <xf numFmtId="49" fontId="21" fillId="4" borderId="42" xfId="0" applyFont="1" applyBorder="1" applyAlignment="1">
      <alignment horizontal="center" vertical="center" wrapText="1"/>
    </xf>
    <xf numFmtId="49" fontId="21" fillId="4" borderId="37" xfId="0" applyFont="1" applyBorder="1" applyAlignment="1">
      <alignment horizontal="center" vertical="center" wrapText="1"/>
    </xf>
    <xf numFmtId="49" fontId="21" fillId="6" borderId="39" xfId="0" applyFill="1" applyBorder="1" applyAlignment="1">
      <alignment horizontal="justify" vertical="center" wrapText="1"/>
    </xf>
    <xf numFmtId="49" fontId="23" fillId="3" borderId="36" xfId="0" applyFill="1" applyBorder="1" applyAlignment="1">
      <alignment horizontal="justify" vertical="center" wrapText="1"/>
    </xf>
    <xf numFmtId="49" fontId="23" fillId="4" borderId="36" xfId="0" applyBorder="1" applyAlignment="1">
      <alignment horizontal="justify" vertical="center" wrapText="1"/>
    </xf>
    <xf numFmtId="49" fontId="21" fillId="6" borderId="36" xfId="0" applyFill="1" applyBorder="1" applyAlignment="1">
      <alignment horizontal="justify" vertical="center" wrapText="1"/>
    </xf>
    <xf numFmtId="49" fontId="23" fillId="4" borderId="37" xfId="0" applyBorder="1" applyAlignment="1">
      <alignment horizontal="justify" vertical="center" wrapText="1"/>
    </xf>
    <xf numFmtId="43" fontId="0" fillId="0" borderId="0" xfId="15" applyAlignment="1">
      <alignment/>
    </xf>
    <xf numFmtId="43" fontId="17" fillId="7" borderId="43" xfId="15" applyFont="1" applyFill="1" applyBorder="1" applyAlignment="1">
      <alignment horizontal="center" vertical="center"/>
    </xf>
    <xf numFmtId="43" fontId="1" fillId="7" borderId="44" xfId="15" applyFont="1" applyFill="1" applyBorder="1" applyAlignment="1">
      <alignment horizontal="center" vertical="center" wrapText="1"/>
    </xf>
    <xf numFmtId="43" fontId="17" fillId="7" borderId="49" xfId="15" applyFont="1" applyFill="1" applyBorder="1" applyAlignment="1">
      <alignment horizontal="center" vertical="center"/>
    </xf>
    <xf numFmtId="43" fontId="17" fillId="7" borderId="49" xfId="15" applyFont="1" applyFill="1" applyBorder="1" applyAlignment="1">
      <alignment horizontal="center" vertical="center" wrapText="1"/>
    </xf>
    <xf numFmtId="43" fontId="17" fillId="7" borderId="50" xfId="15" applyFont="1" applyFill="1" applyBorder="1" applyAlignment="1">
      <alignment horizontal="center" vertical="center" wrapText="1"/>
    </xf>
    <xf numFmtId="43" fontId="0" fillId="0" borderId="0" xfId="15" applyBorder="1" applyAlignment="1">
      <alignment/>
    </xf>
    <xf numFmtId="49" fontId="0" fillId="0" borderId="30" xfId="15" applyNumberFormat="1" applyFont="1" applyBorder="1" applyAlignment="1">
      <alignment horizontal="justify" vertical="center"/>
    </xf>
    <xf numFmtId="49" fontId="0" fillId="0" borderId="30" xfId="15" applyNumberFormat="1" applyFont="1" applyBorder="1" applyAlignment="1">
      <alignment horizontal="center" vertical="center"/>
    </xf>
    <xf numFmtId="43" fontId="0" fillId="0" borderId="30" xfId="15" applyBorder="1" applyAlignment="1">
      <alignment vertical="center"/>
    </xf>
    <xf numFmtId="164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49" fontId="0" fillId="0" borderId="9" xfId="15" applyNumberFormat="1" applyFont="1" applyBorder="1" applyAlignment="1">
      <alignment horizontal="justify" vertical="center"/>
    </xf>
    <xf numFmtId="49" fontId="0" fillId="0" borderId="9" xfId="15" applyNumberFormat="1" applyFont="1" applyBorder="1" applyAlignment="1">
      <alignment horizontal="center" vertical="center"/>
    </xf>
    <xf numFmtId="49" fontId="0" fillId="0" borderId="9" xfId="15" applyNumberFormat="1" applyBorder="1" applyAlignment="1">
      <alignment horizontal="center" vertical="center"/>
    </xf>
    <xf numFmtId="43" fontId="0" fillId="0" borderId="9" xfId="15" applyBorder="1" applyAlignment="1">
      <alignment vertical="center"/>
    </xf>
    <xf numFmtId="49" fontId="0" fillId="0" borderId="17" xfId="15" applyNumberFormat="1" applyFont="1" applyBorder="1" applyAlignment="1">
      <alignment horizontal="center" vertical="center"/>
    </xf>
    <xf numFmtId="49" fontId="0" fillId="0" borderId="51" xfId="15" applyNumberFormat="1" applyFont="1" applyBorder="1" applyAlignment="1">
      <alignment horizontal="justify" vertical="center"/>
    </xf>
    <xf numFmtId="49" fontId="0" fillId="0" borderId="15" xfId="15" applyNumberFormat="1" applyFont="1" applyBorder="1" applyAlignment="1">
      <alignment horizontal="center" vertical="center"/>
    </xf>
    <xf numFmtId="49" fontId="0" fillId="0" borderId="51" xfId="15" applyNumberFormat="1" applyBorder="1" applyAlignment="1">
      <alignment horizontal="center" vertical="center"/>
    </xf>
    <xf numFmtId="43" fontId="0" fillId="0" borderId="51" xfId="15" applyBorder="1" applyAlignment="1">
      <alignment vertical="center"/>
    </xf>
    <xf numFmtId="43" fontId="5" fillId="7" borderId="52" xfId="15" applyFont="1" applyFill="1" applyBorder="1" applyAlignment="1">
      <alignment horizontal="center" vertical="center" wrapText="1"/>
    </xf>
    <xf numFmtId="43" fontId="0" fillId="0" borderId="53" xfId="15" applyBorder="1" applyAlignment="1">
      <alignment vertical="center"/>
    </xf>
    <xf numFmtId="49" fontId="0" fillId="0" borderId="54" xfId="15" applyNumberFormat="1" applyFont="1" applyBorder="1" applyAlignment="1">
      <alignment horizontal="justify" vertical="center"/>
    </xf>
    <xf numFmtId="49" fontId="0" fillId="0" borderId="53" xfId="15" applyNumberFormat="1" applyFont="1" applyBorder="1" applyAlignment="1">
      <alignment horizontal="center" vertical="center"/>
    </xf>
    <xf numFmtId="49" fontId="0" fillId="0" borderId="54" xfId="15" applyNumberFormat="1" applyBorder="1" applyAlignment="1">
      <alignment horizontal="center" vertical="center"/>
    </xf>
    <xf numFmtId="49" fontId="0" fillId="0" borderId="54" xfId="15" applyNumberFormat="1" applyFont="1" applyBorder="1" applyAlignment="1">
      <alignment horizontal="center" vertical="center"/>
    </xf>
    <xf numFmtId="43" fontId="0" fillId="0" borderId="54" xfId="15" applyBorder="1" applyAlignment="1">
      <alignment vertical="center"/>
    </xf>
    <xf numFmtId="43" fontId="5" fillId="7" borderId="23" xfId="15" applyFont="1" applyFill="1" applyBorder="1" applyAlignment="1">
      <alignment horizontal="center" vertical="center" wrapText="1"/>
    </xf>
    <xf numFmtId="43" fontId="0" fillId="0" borderId="24" xfId="15" applyBorder="1" applyAlignment="1">
      <alignment vertical="center"/>
    </xf>
    <xf numFmtId="49" fontId="0" fillId="0" borderId="15" xfId="15" applyNumberFormat="1" applyFont="1" applyBorder="1" applyAlignment="1">
      <alignment horizontal="justify" vertical="center"/>
    </xf>
    <xf numFmtId="49" fontId="0" fillId="0" borderId="15" xfId="15" applyNumberFormat="1" applyBorder="1" applyAlignment="1">
      <alignment horizontal="center" vertical="center"/>
    </xf>
    <xf numFmtId="43" fontId="0" fillId="0" borderId="15" xfId="15" applyBorder="1" applyAlignment="1">
      <alignment vertical="center"/>
    </xf>
    <xf numFmtId="43" fontId="0" fillId="0" borderId="25" xfId="15" applyBorder="1" applyAlignment="1">
      <alignment vertical="center"/>
    </xf>
    <xf numFmtId="49" fontId="0" fillId="0" borderId="51" xfId="15" applyNumberFormat="1" applyFont="1" applyBorder="1" applyAlignment="1">
      <alignment horizontal="center" vertical="center"/>
    </xf>
    <xf numFmtId="43" fontId="0" fillId="0" borderId="55" xfId="15" applyBorder="1" applyAlignment="1">
      <alignment vertical="center"/>
    </xf>
    <xf numFmtId="49" fontId="0" fillId="0" borderId="24" xfId="15" applyNumberFormat="1" applyFont="1" applyBorder="1" applyAlignment="1">
      <alignment horizontal="justify" vertical="center"/>
    </xf>
    <xf numFmtId="49" fontId="0" fillId="0" borderId="24" xfId="15" applyNumberFormat="1" applyFont="1" applyBorder="1" applyAlignment="1">
      <alignment horizontal="center" vertical="center"/>
    </xf>
    <xf numFmtId="49" fontId="0" fillId="0" borderId="24" xfId="15" applyNumberFormat="1" applyBorder="1" applyAlignment="1">
      <alignment horizontal="center" vertical="center"/>
    </xf>
    <xf numFmtId="43" fontId="5" fillId="7" borderId="56" xfId="15" applyFont="1" applyFill="1" applyBorder="1" applyAlignment="1">
      <alignment horizontal="center" vertical="center" wrapText="1"/>
    </xf>
    <xf numFmtId="43" fontId="0" fillId="0" borderId="57" xfId="15" applyBorder="1" applyAlignment="1">
      <alignment horizontal="center" vertical="center"/>
    </xf>
    <xf numFmtId="49" fontId="0" fillId="0" borderId="57" xfId="15" applyNumberFormat="1" applyFont="1" applyBorder="1" applyAlignment="1">
      <alignment horizontal="justify" vertical="center"/>
    </xf>
    <xf numFmtId="49" fontId="0" fillId="0" borderId="57" xfId="15" applyNumberFormat="1" applyFont="1" applyBorder="1" applyAlignment="1">
      <alignment horizontal="center" vertical="center"/>
    </xf>
    <xf numFmtId="49" fontId="0" fillId="0" borderId="57" xfId="15" applyNumberFormat="1" applyBorder="1" applyAlignment="1">
      <alignment horizontal="center" vertical="center"/>
    </xf>
    <xf numFmtId="43" fontId="0" fillId="0" borderId="57" xfId="15" applyBorder="1" applyAlignment="1">
      <alignment vertical="center"/>
    </xf>
    <xf numFmtId="43" fontId="0" fillId="0" borderId="58" xfId="15" applyBorder="1" applyAlignment="1">
      <alignment horizontal="center" vertical="center"/>
    </xf>
    <xf numFmtId="49" fontId="0" fillId="0" borderId="30" xfId="15" applyNumberFormat="1" applyBorder="1" applyAlignment="1">
      <alignment horizontal="center" vertical="center"/>
    </xf>
    <xf numFmtId="43" fontId="5" fillId="7" borderId="59" xfId="15" applyFont="1" applyFill="1" applyBorder="1" applyAlignment="1">
      <alignment horizontal="center" vertical="center" wrapText="1"/>
    </xf>
    <xf numFmtId="43" fontId="0" fillId="0" borderId="60" xfId="15" applyBorder="1" applyAlignment="1">
      <alignment vertical="center"/>
    </xf>
    <xf numFmtId="49" fontId="0" fillId="0" borderId="61" xfId="15" applyNumberFormat="1" applyFont="1" applyBorder="1" applyAlignment="1">
      <alignment horizontal="justify" vertical="center"/>
    </xf>
    <xf numFmtId="49" fontId="0" fillId="0" borderId="61" xfId="15" applyNumberFormat="1" applyFont="1" applyFill="1" applyBorder="1" applyAlignment="1">
      <alignment horizontal="center" vertical="center"/>
    </xf>
    <xf numFmtId="49" fontId="0" fillId="0" borderId="61" xfId="15" applyNumberFormat="1" applyFont="1" applyBorder="1" applyAlignment="1">
      <alignment horizontal="center" vertical="center"/>
    </xf>
    <xf numFmtId="49" fontId="0" fillId="0" borderId="61" xfId="15" applyNumberFormat="1" applyBorder="1" applyAlignment="1">
      <alignment horizontal="center" vertical="center"/>
    </xf>
    <xf numFmtId="43" fontId="0" fillId="0" borderId="61" xfId="15" applyBorder="1" applyAlignment="1">
      <alignment vertical="center"/>
    </xf>
    <xf numFmtId="43" fontId="0" fillId="0" borderId="62" xfId="15" applyFont="1" applyBorder="1" applyAlignment="1">
      <alignment vertical="center"/>
    </xf>
    <xf numFmtId="43" fontId="0" fillId="0" borderId="53" xfId="15" applyBorder="1" applyAlignment="1">
      <alignment horizontal="center" vertical="center"/>
    </xf>
    <xf numFmtId="49" fontId="0" fillId="0" borderId="54" xfId="15" applyNumberFormat="1" applyFont="1" applyFill="1" applyBorder="1" applyAlignment="1">
      <alignment horizontal="center" vertical="center"/>
    </xf>
    <xf numFmtId="43" fontId="16" fillId="0" borderId="63" xfId="15" applyFont="1" applyBorder="1" applyAlignment="1">
      <alignment horizontal="center" vertical="center"/>
    </xf>
    <xf numFmtId="49" fontId="0" fillId="0" borderId="53" xfId="15" applyNumberFormat="1" applyFont="1" applyBorder="1" applyAlignment="1">
      <alignment horizontal="justify" vertical="center"/>
    </xf>
    <xf numFmtId="49" fontId="0" fillId="0" borderId="53" xfId="15" applyNumberFormat="1" applyBorder="1" applyAlignment="1">
      <alignment horizontal="center" vertical="center"/>
    </xf>
    <xf numFmtId="49" fontId="0" fillId="0" borderId="17" xfId="15" applyNumberFormat="1" applyBorder="1" applyAlignment="1">
      <alignment horizontal="center" vertical="center"/>
    </xf>
    <xf numFmtId="43" fontId="0" fillId="0" borderId="17" xfId="15" applyFont="1" applyBorder="1" applyAlignment="1">
      <alignment vertical="center"/>
    </xf>
    <xf numFmtId="43" fontId="0" fillId="0" borderId="17" xfId="15" applyBorder="1" applyAlignment="1">
      <alignment vertical="center"/>
    </xf>
    <xf numFmtId="49" fontId="0" fillId="0" borderId="17" xfId="15" applyNumberFormat="1" applyFont="1" applyBorder="1" applyAlignment="1">
      <alignment horizontal="justify" vertical="center"/>
    </xf>
    <xf numFmtId="49" fontId="0" fillId="0" borderId="27" xfId="15" applyNumberFormat="1" applyFont="1" applyBorder="1" applyAlignment="1">
      <alignment horizontal="justify" vertical="center"/>
    </xf>
    <xf numFmtId="49" fontId="0" fillId="0" borderId="27" xfId="15" applyNumberFormat="1" applyFont="1" applyBorder="1" applyAlignment="1">
      <alignment horizontal="center" vertical="center"/>
    </xf>
    <xf numFmtId="43" fontId="0" fillId="0" borderId="27" xfId="15" applyBorder="1" applyAlignment="1">
      <alignment vertical="center"/>
    </xf>
    <xf numFmtId="49" fontId="0" fillId="0" borderId="9" xfId="15" applyNumberFormat="1" applyFont="1" applyFill="1" applyBorder="1" applyAlignment="1">
      <alignment horizontal="center" vertical="center"/>
    </xf>
    <xf numFmtId="49" fontId="0" fillId="0" borderId="54" xfId="15" applyNumberFormat="1" applyFont="1" applyBorder="1" applyAlignment="1">
      <alignment horizontal="center" vertical="center"/>
    </xf>
    <xf numFmtId="49" fontId="0" fillId="0" borderId="51" xfId="15" applyNumberFormat="1" applyFont="1" applyFill="1" applyBorder="1" applyAlignment="1">
      <alignment horizontal="center" vertical="center"/>
    </xf>
    <xf numFmtId="49" fontId="0" fillId="0" borderId="54" xfId="15" applyNumberFormat="1" applyFont="1" applyFill="1" applyBorder="1" applyAlignment="1">
      <alignment horizontal="justify" vertical="center"/>
    </xf>
    <xf numFmtId="43" fontId="0" fillId="0" borderId="54" xfId="15" applyFill="1" applyBorder="1" applyAlignment="1">
      <alignment vertical="center"/>
    </xf>
    <xf numFmtId="49" fontId="0" fillId="0" borderId="27" xfId="15" applyNumberFormat="1" applyBorder="1" applyAlignment="1">
      <alignment horizontal="center" vertical="center"/>
    </xf>
    <xf numFmtId="43" fontId="0" fillId="0" borderId="51" xfId="15" applyFont="1" applyBorder="1" applyAlignment="1">
      <alignment/>
    </xf>
    <xf numFmtId="49" fontId="0" fillId="0" borderId="9" xfId="15" applyNumberFormat="1" applyFill="1" applyBorder="1" applyAlignment="1">
      <alignment horizontal="center" vertical="center"/>
    </xf>
    <xf numFmtId="43" fontId="0" fillId="0" borderId="9" xfId="15" applyFill="1" applyBorder="1" applyAlignment="1">
      <alignment vertical="center"/>
    </xf>
    <xf numFmtId="43" fontId="0" fillId="0" borderId="58" xfId="15" applyBorder="1" applyAlignment="1">
      <alignment vertical="center"/>
    </xf>
    <xf numFmtId="43" fontId="5" fillId="0" borderId="19" xfId="15" applyFont="1" applyBorder="1" applyAlignment="1">
      <alignment horizontal="center" vertical="center" wrapText="1"/>
    </xf>
    <xf numFmtId="43" fontId="1" fillId="0" borderId="20" xfId="15" applyFont="1" applyBorder="1" applyAlignment="1">
      <alignment vertical="center"/>
    </xf>
    <xf numFmtId="49" fontId="0" fillId="0" borderId="64" xfId="15" applyNumberFormat="1" applyBorder="1" applyAlignment="1">
      <alignment horizontal="justify" vertical="center"/>
    </xf>
    <xf numFmtId="49" fontId="0" fillId="0" borderId="65" xfId="15" applyNumberFormat="1" applyBorder="1" applyAlignment="1">
      <alignment horizontal="justify" vertical="center"/>
    </xf>
    <xf numFmtId="43" fontId="1" fillId="0" borderId="19" xfId="15" applyNumberFormat="1" applyFont="1" applyBorder="1" applyAlignment="1">
      <alignment horizontal="justify" vertical="center"/>
    </xf>
    <xf numFmtId="43" fontId="1" fillId="0" borderId="20" xfId="15" applyNumberFormat="1" applyFont="1" applyBorder="1" applyAlignment="1">
      <alignment horizontal="justify" vertical="center"/>
    </xf>
    <xf numFmtId="43" fontId="0" fillId="0" borderId="66" xfId="15" applyBorder="1" applyAlignment="1">
      <alignment vertical="center"/>
    </xf>
    <xf numFmtId="43" fontId="1" fillId="0" borderId="67" xfId="15" applyFont="1" applyBorder="1" applyAlignment="1">
      <alignment vertical="center"/>
    </xf>
    <xf numFmtId="43" fontId="0" fillId="0" borderId="0" xfId="15" applyBorder="1" applyAlignment="1">
      <alignment/>
    </xf>
    <xf numFmtId="49" fontId="26" fillId="4" borderId="68" xfId="0" applyFont="1" applyBorder="1" applyAlignment="1">
      <alignment horizontal="right" vertical="center" wrapText="1"/>
    </xf>
    <xf numFmtId="49" fontId="0" fillId="4" borderId="0" xfId="0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vertical="center"/>
    </xf>
    <xf numFmtId="43" fontId="1" fillId="0" borderId="0" xfId="15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23" fillId="3" borderId="69" xfId="0" applyFill="1" applyBorder="1" applyAlignment="1">
      <alignment horizontal="right" vertical="center" wrapText="1"/>
    </xf>
    <xf numFmtId="49" fontId="21" fillId="4" borderId="36" xfId="0" applyFont="1" applyBorder="1" applyAlignment="1">
      <alignment horizontal="center" vertical="center" wrapText="1"/>
    </xf>
    <xf numFmtId="49" fontId="23" fillId="4" borderId="36" xfId="0" applyBorder="1" applyAlignment="1">
      <alignment horizontal="right" vertical="center" wrapText="1"/>
    </xf>
    <xf numFmtId="49" fontId="23" fillId="4" borderId="69" xfId="0" applyBorder="1" applyAlignment="1">
      <alignment horizontal="right" vertical="center" wrapText="1"/>
    </xf>
    <xf numFmtId="49" fontId="21" fillId="6" borderId="36" xfId="0" applyFont="1" applyFill="1" applyBorder="1" applyAlignment="1">
      <alignment horizontal="center" vertical="center" wrapText="1"/>
    </xf>
    <xf numFmtId="49" fontId="21" fillId="6" borderId="36" xfId="0" applyFill="1" applyBorder="1" applyAlignment="1">
      <alignment horizontal="right" vertical="center" wrapText="1"/>
    </xf>
    <xf numFmtId="49" fontId="21" fillId="6" borderId="69" xfId="0" applyFill="1" applyBorder="1" applyAlignment="1">
      <alignment horizontal="right" vertical="center" wrapText="1"/>
    </xf>
    <xf numFmtId="49" fontId="21" fillId="4" borderId="37" xfId="0" applyFont="1" applyBorder="1" applyAlignment="1">
      <alignment horizontal="center" vertical="center" wrapText="1"/>
    </xf>
    <xf numFmtId="49" fontId="23" fillId="4" borderId="37" xfId="0" applyBorder="1" applyAlignment="1">
      <alignment horizontal="right" vertical="center" wrapText="1"/>
    </xf>
    <xf numFmtId="49" fontId="23" fillId="4" borderId="70" xfId="0" applyBorder="1" applyAlignment="1">
      <alignment horizontal="right" vertical="center" wrapText="1"/>
    </xf>
    <xf numFmtId="49" fontId="22" fillId="4" borderId="0" xfId="0" applyBorder="1" applyAlignment="1">
      <alignment horizontal="center" vertical="center" wrapText="1"/>
    </xf>
    <xf numFmtId="0" fontId="19" fillId="0" borderId="0" xfId="0" applyNumberFormat="1" applyFill="1" applyBorder="1" applyAlignment="1" applyProtection="1">
      <alignment horizontal="left"/>
      <protection locked="0"/>
    </xf>
    <xf numFmtId="49" fontId="26" fillId="4" borderId="43" xfId="0" applyFont="1" applyBorder="1" applyAlignment="1">
      <alignment horizontal="right" vertical="center" wrapText="1"/>
    </xf>
    <xf numFmtId="49" fontId="26" fillId="4" borderId="44" xfId="0" applyFont="1" applyBorder="1" applyAlignment="1">
      <alignment horizontal="right" vertical="center" wrapText="1"/>
    </xf>
    <xf numFmtId="49" fontId="26" fillId="4" borderId="48" xfId="0" applyFont="1" applyBorder="1" applyAlignment="1">
      <alignment horizontal="right" vertical="center" wrapText="1"/>
    </xf>
    <xf numFmtId="49" fontId="21" fillId="3" borderId="36" xfId="0" applyFont="1" applyFill="1" applyBorder="1" applyAlignment="1">
      <alignment horizontal="center" vertical="center" wrapText="1"/>
    </xf>
    <xf numFmtId="49" fontId="23" fillId="3" borderId="36" xfId="0" applyFill="1" applyBorder="1" applyAlignment="1">
      <alignment horizontal="right" vertical="center" wrapText="1"/>
    </xf>
    <xf numFmtId="43" fontId="11" fillId="0" borderId="37" xfId="15" applyFont="1" applyFill="1" applyBorder="1" applyAlignment="1">
      <alignment vertical="center"/>
    </xf>
    <xf numFmtId="43" fontId="11" fillId="0" borderId="70" xfId="15" applyFont="1" applyFill="1" applyBorder="1" applyAlignment="1">
      <alignment vertical="center"/>
    </xf>
    <xf numFmtId="49" fontId="18" fillId="4" borderId="44" xfId="0" applyBorder="1" applyAlignment="1">
      <alignment horizontal="center" vertical="center" wrapText="1"/>
    </xf>
    <xf numFmtId="49" fontId="18" fillId="4" borderId="71" xfId="0" applyBorder="1" applyAlignment="1">
      <alignment horizontal="center" vertical="center" wrapText="1"/>
    </xf>
    <xf numFmtId="49" fontId="21" fillId="6" borderId="39" xfId="0" applyFont="1" applyFill="1" applyBorder="1" applyAlignment="1">
      <alignment horizontal="center" vertical="center" wrapText="1"/>
    </xf>
    <xf numFmtId="49" fontId="21" fillId="6" borderId="39" xfId="0" applyFill="1" applyBorder="1" applyAlignment="1">
      <alignment horizontal="right" vertical="center" wrapText="1"/>
    </xf>
    <xf numFmtId="49" fontId="21" fillId="6" borderId="72" xfId="0" applyFill="1" applyBorder="1" applyAlignment="1">
      <alignment horizontal="right" vertical="center" wrapText="1"/>
    </xf>
    <xf numFmtId="43" fontId="24" fillId="0" borderId="73" xfId="15" applyFont="1" applyFill="1" applyBorder="1" applyAlignment="1">
      <alignment vertical="center" wrapText="1"/>
    </xf>
    <xf numFmtId="43" fontId="24" fillId="0" borderId="74" xfId="15" applyFont="1" applyFill="1" applyBorder="1" applyAlignment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0" fillId="5" borderId="45" xfId="15" applyNumberFormat="1" applyFill="1" applyBorder="1" applyAlignment="1">
      <alignment horizontal="right" vertical="center"/>
    </xf>
    <xf numFmtId="0" fontId="0" fillId="5" borderId="75" xfId="15" applyNumberFormat="1" applyFill="1" applyBorder="1" applyAlignment="1">
      <alignment horizontal="right" vertical="center"/>
    </xf>
    <xf numFmtId="0" fontId="1" fillId="2" borderId="36" xfId="0" applyFont="1" applyFill="1" applyBorder="1" applyAlignment="1">
      <alignment horizontal="center"/>
    </xf>
    <xf numFmtId="0" fontId="0" fillId="2" borderId="36" xfId="15" applyNumberFormat="1" applyFill="1" applyBorder="1" applyAlignment="1">
      <alignment horizontal="right" vertical="center"/>
    </xf>
    <xf numFmtId="0" fontId="0" fillId="2" borderId="69" xfId="15" applyNumberFormat="1" applyFill="1" applyBorder="1" applyAlignment="1">
      <alignment horizontal="right" vertical="center"/>
    </xf>
    <xf numFmtId="0" fontId="1" fillId="0" borderId="36" xfId="0" applyFont="1" applyBorder="1" applyAlignment="1">
      <alignment horizontal="center"/>
    </xf>
    <xf numFmtId="0" fontId="0" fillId="0" borderId="36" xfId="15" applyNumberFormat="1" applyBorder="1" applyAlignment="1">
      <alignment horizontal="right" vertical="center"/>
    </xf>
    <xf numFmtId="0" fontId="0" fillId="0" borderId="69" xfId="15" applyNumberFormat="1" applyBorder="1" applyAlignment="1">
      <alignment horizontal="right" vertical="center"/>
    </xf>
    <xf numFmtId="0" fontId="1" fillId="5" borderId="36" xfId="0" applyFont="1" applyFill="1" applyBorder="1" applyAlignment="1">
      <alignment horizontal="center"/>
    </xf>
    <xf numFmtId="0" fontId="0" fillId="5" borderId="36" xfId="15" applyNumberFormat="1" applyFill="1" applyBorder="1" applyAlignment="1">
      <alignment horizontal="right" vertical="center"/>
    </xf>
    <xf numFmtId="0" fontId="0" fillId="5" borderId="69" xfId="15" applyNumberFormat="1" applyFill="1" applyBorder="1" applyAlignment="1">
      <alignment horizontal="right" vertical="center"/>
    </xf>
    <xf numFmtId="0" fontId="1" fillId="0" borderId="37" xfId="0" applyFont="1" applyBorder="1" applyAlignment="1">
      <alignment horizontal="center"/>
    </xf>
    <xf numFmtId="0" fontId="0" fillId="0" borderId="37" xfId="15" applyNumberFormat="1" applyBorder="1" applyAlignment="1">
      <alignment horizontal="right" vertical="center"/>
    </xf>
    <xf numFmtId="0" fontId="0" fillId="0" borderId="70" xfId="15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4" xfId="0" applyFont="1" applyBorder="1" applyAlignment="1">
      <alignment horizontal="right"/>
    </xf>
    <xf numFmtId="0" fontId="1" fillId="0" borderId="71" xfId="0" applyFont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43" fontId="5" fillId="0" borderId="44" xfId="15" applyFont="1" applyFill="1" applyBorder="1" applyAlignment="1">
      <alignment horizontal="center" vertical="center"/>
    </xf>
    <xf numFmtId="43" fontId="5" fillId="0" borderId="71" xfId="15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" borderId="39" xfId="0" applyFill="1" applyBorder="1" applyAlignment="1">
      <alignment/>
    </xf>
    <xf numFmtId="0" fontId="0" fillId="3" borderId="72" xfId="0" applyFill="1" applyBorder="1" applyAlignment="1">
      <alignment/>
    </xf>
    <xf numFmtId="43" fontId="5" fillId="0" borderId="12" xfId="15" applyFont="1" applyBorder="1" applyAlignment="1">
      <alignment horizontal="center" vertical="center"/>
    </xf>
    <xf numFmtId="43" fontId="5" fillId="0" borderId="13" xfId="15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5" xfId="15" applyFont="1" applyBorder="1" applyAlignment="1">
      <alignment horizontal="center" vertical="center"/>
    </xf>
    <xf numFmtId="43" fontId="5" fillId="0" borderId="6" xfId="15" applyFont="1" applyBorder="1" applyAlignment="1">
      <alignment horizontal="center" vertical="center"/>
    </xf>
    <xf numFmtId="43" fontId="4" fillId="0" borderId="12" xfId="15" applyFont="1" applyBorder="1" applyAlignment="1">
      <alignment horizontal="center" vertical="center"/>
    </xf>
    <xf numFmtId="43" fontId="4" fillId="0" borderId="13" xfId="15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3" fontId="4" fillId="0" borderId="9" xfId="15" applyFont="1" applyBorder="1" applyAlignment="1">
      <alignment horizontal="center" vertical="center"/>
    </xf>
    <xf numFmtId="43" fontId="4" fillId="0" borderId="10" xfId="15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43" fontId="4" fillId="0" borderId="76" xfId="15" applyFont="1" applyBorder="1" applyAlignment="1">
      <alignment horizontal="center" vertical="center"/>
    </xf>
    <xf numFmtId="43" fontId="4" fillId="0" borderId="77" xfId="15" applyFont="1" applyBorder="1" applyAlignment="1">
      <alignment horizontal="center" vertical="center"/>
    </xf>
    <xf numFmtId="43" fontId="4" fillId="0" borderId="79" xfId="15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3" fontId="3" fillId="0" borderId="0" xfId="15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43" fontId="4" fillId="0" borderId="7" xfId="15" applyFont="1" applyBorder="1" applyAlignment="1">
      <alignment horizontal="center" vertical="center"/>
    </xf>
    <xf numFmtId="43" fontId="4" fillId="0" borderId="8" xfId="15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3" fontId="5" fillId="0" borderId="0" xfId="15" applyFont="1" applyBorder="1" applyAlignment="1">
      <alignment horizontal="center" vertical="center"/>
    </xf>
    <xf numFmtId="43" fontId="5" fillId="0" borderId="0" xfId="15" applyFont="1" applyBorder="1" applyAlignment="1">
      <alignment horizontal="center" vertical="center"/>
    </xf>
    <xf numFmtId="43" fontId="5" fillId="0" borderId="0" xfId="15" applyFont="1" applyBorder="1" applyAlignment="1">
      <alignment horizontal="center" vertical="center"/>
    </xf>
    <xf numFmtId="43" fontId="5" fillId="7" borderId="81" xfId="15" applyFont="1" applyFill="1" applyBorder="1" applyAlignment="1">
      <alignment horizontal="center" vertical="center" wrapText="1"/>
    </xf>
    <xf numFmtId="43" fontId="5" fillId="7" borderId="21" xfId="15" applyFont="1" applyFill="1" applyBorder="1" applyAlignment="1">
      <alignment horizontal="center" vertical="center" wrapText="1"/>
    </xf>
    <xf numFmtId="43" fontId="5" fillId="7" borderId="82" xfId="15" applyFont="1" applyFill="1" applyBorder="1" applyAlignment="1">
      <alignment horizontal="center" vertical="center" wrapText="1"/>
    </xf>
    <xf numFmtId="43" fontId="0" fillId="0" borderId="83" xfId="15" applyBorder="1" applyAlignment="1">
      <alignment horizontal="center" vertical="center"/>
    </xf>
    <xf numFmtId="43" fontId="0" fillId="0" borderId="9" xfId="15" applyBorder="1" applyAlignment="1">
      <alignment horizontal="center" vertical="center"/>
    </xf>
    <xf numFmtId="43" fontId="0" fillId="0" borderId="51" xfId="15" applyBorder="1" applyAlignment="1">
      <alignment horizontal="center" vertical="center"/>
    </xf>
    <xf numFmtId="43" fontId="0" fillId="0" borderId="31" xfId="15" applyBorder="1" applyAlignment="1">
      <alignment vertical="center"/>
    </xf>
    <xf numFmtId="43" fontId="0" fillId="0" borderId="22" xfId="15" applyBorder="1" applyAlignment="1">
      <alignment vertical="center"/>
    </xf>
    <xf numFmtId="43" fontId="0" fillId="0" borderId="84" xfId="15" applyBorder="1" applyAlignment="1">
      <alignment vertical="center"/>
    </xf>
    <xf numFmtId="43" fontId="5" fillId="7" borderId="52" xfId="15" applyFont="1" applyFill="1" applyBorder="1" applyAlignment="1">
      <alignment horizontal="center" vertical="center" wrapText="1"/>
    </xf>
    <xf numFmtId="43" fontId="5" fillId="7" borderId="23" xfId="15" applyFont="1" applyFill="1" applyBorder="1" applyAlignment="1">
      <alignment horizontal="center" vertical="center" wrapText="1"/>
    </xf>
    <xf numFmtId="43" fontId="0" fillId="0" borderId="53" xfId="15" applyBorder="1" applyAlignment="1">
      <alignment vertical="center"/>
    </xf>
    <xf numFmtId="43" fontId="0" fillId="0" borderId="24" xfId="15" applyBorder="1" applyAlignment="1">
      <alignment vertical="center"/>
    </xf>
    <xf numFmtId="43" fontId="0" fillId="0" borderId="63" xfId="15" applyBorder="1" applyAlignment="1">
      <alignment vertical="center"/>
    </xf>
    <xf numFmtId="43" fontId="0" fillId="0" borderId="25" xfId="15" applyBorder="1" applyAlignment="1">
      <alignment vertical="center"/>
    </xf>
    <xf numFmtId="43" fontId="5" fillId="7" borderId="85" xfId="15" applyFont="1" applyFill="1" applyBorder="1" applyAlignment="1">
      <alignment horizontal="center" vertical="center" wrapText="1"/>
    </xf>
    <xf numFmtId="43" fontId="0" fillId="0" borderId="54" xfId="15" applyBorder="1" applyAlignment="1">
      <alignment horizontal="center" vertical="center"/>
    </xf>
    <xf numFmtId="43" fontId="0" fillId="0" borderId="24" xfId="15" applyBorder="1" applyAlignment="1">
      <alignment horizontal="center" vertical="center"/>
    </xf>
    <xf numFmtId="43" fontId="0" fillId="0" borderId="86" xfId="15" applyBorder="1" applyAlignment="1">
      <alignment horizontal="center" vertical="center"/>
    </xf>
    <xf numFmtId="43" fontId="0" fillId="0" borderId="25" xfId="15" applyBorder="1" applyAlignment="1">
      <alignment horizontal="center" vertical="center"/>
    </xf>
    <xf numFmtId="43" fontId="0" fillId="0" borderId="84" xfId="15" applyBorder="1" applyAlignment="1">
      <alignment horizontal="center" vertical="center"/>
    </xf>
    <xf numFmtId="43" fontId="5" fillId="7" borderId="87" xfId="15" applyFont="1" applyFill="1" applyBorder="1" applyAlignment="1">
      <alignment horizontal="center" vertical="center" wrapText="1"/>
    </xf>
    <xf numFmtId="43" fontId="5" fillId="7" borderId="88" xfId="15" applyFont="1" applyFill="1" applyBorder="1" applyAlignment="1">
      <alignment horizontal="center" vertical="center" wrapText="1"/>
    </xf>
    <xf numFmtId="43" fontId="0" fillId="0" borderId="89" xfId="15" applyBorder="1" applyAlignment="1">
      <alignment vertical="center"/>
    </xf>
    <xf numFmtId="43" fontId="0" fillId="0" borderId="90" xfId="15" applyBorder="1" applyAlignment="1">
      <alignment vertical="center"/>
    </xf>
    <xf numFmtId="43" fontId="0" fillId="0" borderId="91" xfId="15" applyBorder="1" applyAlignment="1">
      <alignment horizontal="justify" vertical="center"/>
    </xf>
    <xf numFmtId="43" fontId="0" fillId="0" borderId="25" xfId="15" applyBorder="1" applyAlignment="1">
      <alignment horizontal="justify" vertical="center"/>
    </xf>
    <xf numFmtId="43" fontId="0" fillId="0" borderId="92" xfId="15" applyBorder="1" applyAlignment="1">
      <alignment horizontal="justify" vertical="center"/>
    </xf>
    <xf numFmtId="43" fontId="5" fillId="7" borderId="93" xfId="15" applyFont="1" applyFill="1" applyBorder="1" applyAlignment="1">
      <alignment horizontal="center" vertical="center" wrapText="1"/>
    </xf>
    <xf numFmtId="43" fontId="0" fillId="0" borderId="15" xfId="15" applyBorder="1" applyAlignment="1">
      <alignment horizontal="center" vertical="center"/>
    </xf>
    <xf numFmtId="43" fontId="16" fillId="0" borderId="34" xfId="15" applyFont="1" applyBorder="1" applyAlignment="1">
      <alignment horizontal="center" vertical="center"/>
    </xf>
    <xf numFmtId="43" fontId="16" fillId="0" borderId="25" xfId="15" applyFont="1" applyBorder="1" applyAlignment="1">
      <alignment horizontal="center" vertical="center"/>
    </xf>
    <xf numFmtId="43" fontId="16" fillId="0" borderId="84" xfId="15" applyFont="1" applyBorder="1" applyAlignment="1">
      <alignment horizontal="center" vertical="center"/>
    </xf>
    <xf numFmtId="43" fontId="5" fillId="7" borderId="26" xfId="15" applyFont="1" applyFill="1" applyBorder="1" applyAlignment="1">
      <alignment horizontal="center" vertical="center" wrapText="1"/>
    </xf>
    <xf numFmtId="43" fontId="0" fillId="0" borderId="27" xfId="15" applyBorder="1" applyAlignment="1">
      <alignment horizontal="center" vertical="center"/>
    </xf>
    <xf numFmtId="43" fontId="0" fillId="0" borderId="22" xfId="15" applyBorder="1" applyAlignment="1">
      <alignment horizontal="center" vertical="center"/>
    </xf>
    <xf numFmtId="43" fontId="0" fillId="0" borderId="32" xfId="15" applyBorder="1" applyAlignment="1">
      <alignment horizontal="center" vertical="center"/>
    </xf>
    <xf numFmtId="43" fontId="5" fillId="7" borderId="29" xfId="15" applyFont="1" applyFill="1" applyBorder="1" applyAlignment="1">
      <alignment horizontal="center" vertical="center" wrapText="1"/>
    </xf>
    <xf numFmtId="43" fontId="0" fillId="0" borderId="30" xfId="15" applyBorder="1" applyAlignment="1">
      <alignment horizontal="center" vertical="center"/>
    </xf>
    <xf numFmtId="43" fontId="0" fillId="0" borderId="31" xfId="15" applyBorder="1" applyAlignment="1">
      <alignment horizontal="center" vertical="center"/>
    </xf>
    <xf numFmtId="43" fontId="0" fillId="0" borderId="92" xfId="15" applyBorder="1" applyAlignment="1">
      <alignment vertical="center"/>
    </xf>
    <xf numFmtId="43" fontId="0" fillId="0" borderId="53" xfId="15" applyBorder="1" applyAlignment="1">
      <alignment horizontal="center" vertical="center"/>
    </xf>
    <xf numFmtId="43" fontId="0" fillId="0" borderId="90" xfId="15" applyBorder="1" applyAlignment="1">
      <alignment horizontal="center" vertical="center"/>
    </xf>
    <xf numFmtId="43" fontId="0" fillId="0" borderId="63" xfId="15" applyBorder="1" applyAlignment="1">
      <alignment horizontal="center" vertical="center"/>
    </xf>
    <xf numFmtId="43" fontId="0" fillId="0" borderId="92" xfId="15" applyBorder="1" applyAlignment="1">
      <alignment horizontal="center" vertical="center"/>
    </xf>
    <xf numFmtId="43" fontId="0" fillId="0" borderId="54" xfId="15" applyBorder="1" applyAlignment="1">
      <alignment vertical="center"/>
    </xf>
    <xf numFmtId="43" fontId="0" fillId="0" borderId="51" xfId="15" applyBorder="1" applyAlignment="1">
      <alignment vertical="center"/>
    </xf>
    <xf numFmtId="43" fontId="0" fillId="0" borderId="86" xfId="15" applyBorder="1" applyAlignment="1">
      <alignment vertical="center"/>
    </xf>
    <xf numFmtId="43" fontId="5" fillId="7" borderId="94" xfId="15" applyFont="1" applyFill="1" applyBorder="1" applyAlignment="1">
      <alignment horizontal="center" vertical="center" wrapText="1"/>
    </xf>
    <xf numFmtId="43" fontId="0" fillId="0" borderId="17" xfId="15" applyBorder="1" applyAlignment="1">
      <alignment horizontal="center" vertical="center"/>
    </xf>
    <xf numFmtId="43" fontId="0" fillId="0" borderId="95" xfId="15" applyBorder="1" applyAlignment="1">
      <alignment vertical="center"/>
    </xf>
    <xf numFmtId="43" fontId="0" fillId="0" borderId="34" xfId="15" applyBorder="1" applyAlignment="1">
      <alignment horizontal="center" vertical="center"/>
    </xf>
    <xf numFmtId="43" fontId="0" fillId="0" borderId="63" xfId="15" applyNumberFormat="1" applyBorder="1" applyAlignment="1">
      <alignment vertical="center"/>
    </xf>
    <xf numFmtId="43" fontId="0" fillId="0" borderId="25" xfId="15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:I2"/>
    </sheetView>
  </sheetViews>
  <sheetFormatPr defaultColWidth="9.140625" defaultRowHeight="19.5" customHeight="1"/>
  <cols>
    <col min="1" max="1" width="4.8515625" style="119" customWidth="1"/>
    <col min="2" max="2" width="5.00390625" style="119" customWidth="1"/>
    <col min="3" max="3" width="3.7109375" style="119" customWidth="1"/>
    <col min="4" max="4" width="8.421875" style="119" customWidth="1"/>
    <col min="5" max="5" width="67.28125" style="119" customWidth="1"/>
    <col min="6" max="6" width="15.8515625" style="119" customWidth="1"/>
    <col min="7" max="7" width="17.00390625" style="119" customWidth="1"/>
    <col min="8" max="8" width="7.140625" style="119" customWidth="1"/>
    <col min="9" max="9" width="12.421875" style="119" customWidth="1"/>
    <col min="10" max="16384" width="7.140625" style="119" customWidth="1"/>
  </cols>
  <sheetData>
    <row r="1" spans="1:9" ht="27" customHeight="1">
      <c r="A1" s="120"/>
      <c r="B1" s="120"/>
      <c r="C1" s="120"/>
      <c r="D1" s="120"/>
      <c r="E1" s="120"/>
      <c r="F1" s="306" t="s">
        <v>392</v>
      </c>
      <c r="G1" s="306"/>
      <c r="H1" s="306"/>
      <c r="I1" s="306"/>
    </row>
    <row r="2" spans="1:9" ht="19.5" customHeight="1">
      <c r="A2" s="307" t="s">
        <v>121</v>
      </c>
      <c r="B2" s="308"/>
      <c r="C2" s="308"/>
      <c r="D2" s="308"/>
      <c r="E2" s="308"/>
      <c r="F2" s="308"/>
      <c r="G2" s="308"/>
      <c r="H2" s="308"/>
      <c r="I2" s="308"/>
    </row>
    <row r="3" spans="1:9" ht="12" customHeight="1" thickBot="1">
      <c r="A3" s="139"/>
      <c r="B3" s="139"/>
      <c r="C3" s="139"/>
      <c r="D3" s="139"/>
      <c r="E3" s="139"/>
      <c r="F3" s="139"/>
      <c r="G3" s="121"/>
      <c r="H3" s="121"/>
      <c r="I3" s="121"/>
    </row>
    <row r="4" spans="1:9" ht="19.5" customHeight="1" thickBot="1" thickTop="1">
      <c r="A4" s="140" t="s">
        <v>29</v>
      </c>
      <c r="B4" s="309" t="s">
        <v>30</v>
      </c>
      <c r="C4" s="309"/>
      <c r="D4" s="141" t="s">
        <v>122</v>
      </c>
      <c r="E4" s="141" t="s">
        <v>123</v>
      </c>
      <c r="F4" s="141" t="s">
        <v>124</v>
      </c>
      <c r="G4" s="141" t="s">
        <v>125</v>
      </c>
      <c r="H4" s="309" t="s">
        <v>126</v>
      </c>
      <c r="I4" s="310"/>
    </row>
    <row r="5" spans="1:9" ht="19.5" customHeight="1" thickTop="1">
      <c r="A5" s="145" t="s">
        <v>72</v>
      </c>
      <c r="B5" s="311"/>
      <c r="C5" s="311"/>
      <c r="D5" s="146"/>
      <c r="E5" s="143" t="s">
        <v>127</v>
      </c>
      <c r="F5" s="154" t="s">
        <v>128</v>
      </c>
      <c r="G5" s="154" t="s">
        <v>129</v>
      </c>
      <c r="H5" s="312" t="s">
        <v>130</v>
      </c>
      <c r="I5" s="313"/>
    </row>
    <row r="6" spans="1:9" ht="19.5" customHeight="1">
      <c r="A6" s="147"/>
      <c r="B6" s="314" t="s">
        <v>131</v>
      </c>
      <c r="C6" s="314"/>
      <c r="D6" s="148"/>
      <c r="E6" s="142" t="s">
        <v>132</v>
      </c>
      <c r="F6" s="155" t="s">
        <v>133</v>
      </c>
      <c r="G6" s="155" t="s">
        <v>129</v>
      </c>
      <c r="H6" s="315" t="s">
        <v>129</v>
      </c>
      <c r="I6" s="316"/>
    </row>
    <row r="7" spans="1:9" ht="37.5" customHeight="1">
      <c r="A7" s="147"/>
      <c r="B7" s="317"/>
      <c r="C7" s="317"/>
      <c r="D7" s="149" t="s">
        <v>134</v>
      </c>
      <c r="E7" s="122" t="s">
        <v>135</v>
      </c>
      <c r="F7" s="156" t="s">
        <v>133</v>
      </c>
      <c r="G7" s="156" t="s">
        <v>129</v>
      </c>
      <c r="H7" s="318" t="s">
        <v>129</v>
      </c>
      <c r="I7" s="319"/>
    </row>
    <row r="8" spans="1:9" ht="19.5" customHeight="1">
      <c r="A8" s="150" t="s">
        <v>136</v>
      </c>
      <c r="B8" s="320"/>
      <c r="C8" s="320"/>
      <c r="D8" s="151"/>
      <c r="E8" s="144" t="s">
        <v>137</v>
      </c>
      <c r="F8" s="157" t="s">
        <v>138</v>
      </c>
      <c r="G8" s="157" t="s">
        <v>139</v>
      </c>
      <c r="H8" s="321" t="s">
        <v>140</v>
      </c>
      <c r="I8" s="322"/>
    </row>
    <row r="9" spans="1:9" ht="27" customHeight="1">
      <c r="A9" s="147"/>
      <c r="B9" s="314" t="s">
        <v>141</v>
      </c>
      <c r="C9" s="314"/>
      <c r="D9" s="148"/>
      <c r="E9" s="142" t="s">
        <v>142</v>
      </c>
      <c r="F9" s="155" t="s">
        <v>143</v>
      </c>
      <c r="G9" s="155" t="s">
        <v>144</v>
      </c>
      <c r="H9" s="315" t="s">
        <v>145</v>
      </c>
      <c r="I9" s="316"/>
    </row>
    <row r="10" spans="1:9" ht="19.5" customHeight="1">
      <c r="A10" s="147"/>
      <c r="B10" s="317"/>
      <c r="C10" s="317"/>
      <c r="D10" s="149" t="s">
        <v>146</v>
      </c>
      <c r="E10" s="122" t="s">
        <v>147</v>
      </c>
      <c r="F10" s="156" t="s">
        <v>143</v>
      </c>
      <c r="G10" s="156" t="s">
        <v>144</v>
      </c>
      <c r="H10" s="318" t="s">
        <v>145</v>
      </c>
      <c r="I10" s="319"/>
    </row>
    <row r="11" spans="1:9" ht="19.5" customHeight="1">
      <c r="A11" s="147"/>
      <c r="B11" s="314" t="s">
        <v>148</v>
      </c>
      <c r="C11" s="314"/>
      <c r="D11" s="148"/>
      <c r="E11" s="142" t="s">
        <v>149</v>
      </c>
      <c r="F11" s="155" t="s">
        <v>133</v>
      </c>
      <c r="G11" s="155" t="s">
        <v>150</v>
      </c>
      <c r="H11" s="315" t="s">
        <v>150</v>
      </c>
      <c r="I11" s="316"/>
    </row>
    <row r="12" spans="1:9" ht="44.25" customHeight="1">
      <c r="A12" s="147"/>
      <c r="B12" s="317"/>
      <c r="C12" s="317"/>
      <c r="D12" s="149" t="s">
        <v>151</v>
      </c>
      <c r="E12" s="122" t="s">
        <v>152</v>
      </c>
      <c r="F12" s="156" t="s">
        <v>133</v>
      </c>
      <c r="G12" s="156" t="s">
        <v>150</v>
      </c>
      <c r="H12" s="318" t="s">
        <v>150</v>
      </c>
      <c r="I12" s="319"/>
    </row>
    <row r="13" spans="1:9" ht="19.5" customHeight="1">
      <c r="A13" s="150" t="s">
        <v>153</v>
      </c>
      <c r="B13" s="320"/>
      <c r="C13" s="320"/>
      <c r="D13" s="151"/>
      <c r="E13" s="144" t="s">
        <v>154</v>
      </c>
      <c r="F13" s="157" t="s">
        <v>150</v>
      </c>
      <c r="G13" s="157" t="s">
        <v>155</v>
      </c>
      <c r="H13" s="321" t="s">
        <v>133</v>
      </c>
      <c r="I13" s="322"/>
    </row>
    <row r="14" spans="1:9" ht="19.5" customHeight="1">
      <c r="A14" s="147"/>
      <c r="B14" s="314" t="s">
        <v>156</v>
      </c>
      <c r="C14" s="314"/>
      <c r="D14" s="148"/>
      <c r="E14" s="142" t="s">
        <v>157</v>
      </c>
      <c r="F14" s="155" t="s">
        <v>150</v>
      </c>
      <c r="G14" s="155" t="s">
        <v>155</v>
      </c>
      <c r="H14" s="315" t="s">
        <v>133</v>
      </c>
      <c r="I14" s="316"/>
    </row>
    <row r="15" spans="1:9" ht="44.25" customHeight="1" thickBot="1">
      <c r="A15" s="152"/>
      <c r="B15" s="323"/>
      <c r="C15" s="323"/>
      <c r="D15" s="153" t="s">
        <v>151</v>
      </c>
      <c r="E15" s="123" t="s">
        <v>152</v>
      </c>
      <c r="F15" s="158" t="s">
        <v>150</v>
      </c>
      <c r="G15" s="158" t="s">
        <v>155</v>
      </c>
      <c r="H15" s="324" t="s">
        <v>133</v>
      </c>
      <c r="I15" s="325"/>
    </row>
    <row r="16" spans="1:9" ht="19.5" customHeight="1" thickBot="1" thickTop="1">
      <c r="A16" s="326"/>
      <c r="B16" s="326"/>
      <c r="C16" s="326"/>
      <c r="D16" s="326"/>
      <c r="E16" s="327"/>
      <c r="F16" s="327"/>
      <c r="G16" s="327"/>
      <c r="H16" s="327"/>
      <c r="I16" s="327"/>
    </row>
    <row r="17" spans="1:9" ht="19.5" customHeight="1" thickBot="1" thickTop="1">
      <c r="A17" s="328" t="s">
        <v>158</v>
      </c>
      <c r="B17" s="329"/>
      <c r="C17" s="329"/>
      <c r="D17" s="329"/>
      <c r="E17" s="329"/>
      <c r="F17" s="159" t="s">
        <v>159</v>
      </c>
      <c r="G17" s="159" t="s">
        <v>160</v>
      </c>
      <c r="H17" s="330" t="s">
        <v>161</v>
      </c>
      <c r="I17" s="331"/>
    </row>
    <row r="18" spans="1:9" ht="9" customHeight="1" thickTop="1">
      <c r="A18" s="327"/>
      <c r="B18" s="327"/>
      <c r="C18" s="327"/>
      <c r="D18" s="327"/>
      <c r="E18" s="327"/>
      <c r="F18" s="327"/>
      <c r="G18" s="327"/>
      <c r="H18" s="327"/>
      <c r="I18" s="327"/>
    </row>
    <row r="19" spans="1:7" ht="19.5" customHeight="1" thickBot="1">
      <c r="A19" s="120"/>
      <c r="B19" s="120"/>
      <c r="C19" s="120"/>
      <c r="D19" s="332" t="s">
        <v>162</v>
      </c>
      <c r="E19" s="332"/>
      <c r="F19" s="332"/>
      <c r="G19" s="332"/>
    </row>
    <row r="20" spans="1:9" ht="19.5" customHeight="1" thickTop="1">
      <c r="A20" s="335"/>
      <c r="B20" s="335"/>
      <c r="C20" s="124"/>
      <c r="D20" s="125" t="s">
        <v>163</v>
      </c>
      <c r="E20" s="126" t="s">
        <v>164</v>
      </c>
      <c r="F20" s="127" t="s">
        <v>124</v>
      </c>
      <c r="G20" s="127" t="s">
        <v>125</v>
      </c>
      <c r="H20" s="336" t="s">
        <v>126</v>
      </c>
      <c r="I20" s="337"/>
    </row>
    <row r="21" spans="1:9" ht="19.5" customHeight="1">
      <c r="A21" s="335"/>
      <c r="B21" s="335"/>
      <c r="C21" s="124"/>
      <c r="D21" s="128">
        <v>950</v>
      </c>
      <c r="E21" s="129" t="s">
        <v>165</v>
      </c>
      <c r="F21" s="130">
        <v>0</v>
      </c>
      <c r="G21" s="130">
        <v>596924.25</v>
      </c>
      <c r="H21" s="304">
        <v>596924.25</v>
      </c>
      <c r="I21" s="305"/>
    </row>
    <row r="22" spans="1:9" ht="19.5" customHeight="1" thickBot="1">
      <c r="A22" s="335"/>
      <c r="B22" s="335"/>
      <c r="C22" s="124"/>
      <c r="D22" s="131">
        <v>952</v>
      </c>
      <c r="E22" s="132" t="s">
        <v>166</v>
      </c>
      <c r="F22" s="133">
        <v>7228839.18</v>
      </c>
      <c r="G22" s="134">
        <v>-396151.25</v>
      </c>
      <c r="H22" s="297">
        <f>F22+G22</f>
        <v>6832687.93</v>
      </c>
      <c r="I22" s="298"/>
    </row>
    <row r="23" spans="4:9" ht="19.5" customHeight="1" thickBot="1" thickTop="1">
      <c r="D23" s="135"/>
      <c r="E23" s="136" t="s">
        <v>23</v>
      </c>
      <c r="F23" s="137">
        <f>SUM(F21:F22)</f>
        <v>7228839.18</v>
      </c>
      <c r="G23" s="138">
        <f>SUM(G21:G22)</f>
        <v>200773</v>
      </c>
      <c r="H23" s="333">
        <f>SUM(H21:I22)</f>
        <v>7429612.18</v>
      </c>
      <c r="I23" s="334"/>
    </row>
    <row r="24" ht="19.5" customHeight="1" thickTop="1"/>
  </sheetData>
  <mergeCells count="37">
    <mergeCell ref="H23:I23"/>
    <mergeCell ref="A20:B22"/>
    <mergeCell ref="H20:I20"/>
    <mergeCell ref="H21:I21"/>
    <mergeCell ref="H22:I22"/>
    <mergeCell ref="A17:E17"/>
    <mergeCell ref="H17:I17"/>
    <mergeCell ref="A18:I18"/>
    <mergeCell ref="D19:G19"/>
    <mergeCell ref="B15:C15"/>
    <mergeCell ref="H15:I15"/>
    <mergeCell ref="A16:D16"/>
    <mergeCell ref="E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B7:C7"/>
    <mergeCell ref="H7:I7"/>
    <mergeCell ref="B8:C8"/>
    <mergeCell ref="H8:I8"/>
    <mergeCell ref="B5:C5"/>
    <mergeCell ref="H5:I5"/>
    <mergeCell ref="B6:C6"/>
    <mergeCell ref="H6:I6"/>
    <mergeCell ref="F1:I1"/>
    <mergeCell ref="A2:I2"/>
    <mergeCell ref="B4:C4"/>
    <mergeCell ref="H4:I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E3" sqref="E3"/>
    </sheetView>
  </sheetViews>
  <sheetFormatPr defaultColWidth="9.140625" defaultRowHeight="19.5" customHeight="1"/>
  <cols>
    <col min="1" max="1" width="8.7109375" style="160" customWidth="1"/>
    <col min="2" max="2" width="9.8515625" style="160" customWidth="1"/>
    <col min="3" max="3" width="0.9921875" style="160" customWidth="1"/>
    <col min="4" max="4" width="10.8515625" style="160" customWidth="1"/>
    <col min="5" max="5" width="54.57421875" style="160" customWidth="1"/>
    <col min="6" max="6" width="18.7109375" style="160" customWidth="1"/>
    <col min="7" max="7" width="18.57421875" style="160" customWidth="1"/>
    <col min="8" max="8" width="9.8515625" style="160" customWidth="1"/>
    <col min="9" max="9" width="9.421875" style="160" customWidth="1"/>
    <col min="10" max="16384" width="9.140625" style="160" customWidth="1"/>
  </cols>
  <sheetData>
    <row r="1" spans="1:9" ht="30.75" customHeight="1">
      <c r="A1" s="120"/>
      <c r="B1" s="120"/>
      <c r="C1" s="120"/>
      <c r="D1" s="120"/>
      <c r="E1" s="120"/>
      <c r="F1" s="306" t="s">
        <v>393</v>
      </c>
      <c r="G1" s="306"/>
      <c r="H1" s="306"/>
      <c r="I1" s="306"/>
    </row>
    <row r="2" spans="1:9" ht="19.5" customHeight="1">
      <c r="A2" s="307" t="s">
        <v>297</v>
      </c>
      <c r="B2" s="308"/>
      <c r="C2" s="308"/>
      <c r="D2" s="308"/>
      <c r="E2" s="308"/>
      <c r="F2" s="308"/>
      <c r="G2" s="308"/>
      <c r="H2" s="308"/>
      <c r="I2" s="308"/>
    </row>
    <row r="3" spans="1:9" ht="19.5" customHeight="1" thickBot="1">
      <c r="A3" s="139"/>
      <c r="B3" s="139"/>
      <c r="C3" s="139"/>
      <c r="D3" s="139"/>
      <c r="E3" s="139"/>
      <c r="F3" s="139"/>
      <c r="G3" s="121"/>
      <c r="H3" s="121"/>
      <c r="I3" s="121"/>
    </row>
    <row r="4" spans="1:9" ht="19.5" customHeight="1" thickBot="1" thickTop="1">
      <c r="A4" s="166" t="s">
        <v>29</v>
      </c>
      <c r="B4" s="299" t="s">
        <v>30</v>
      </c>
      <c r="C4" s="299"/>
      <c r="D4" s="165" t="s">
        <v>122</v>
      </c>
      <c r="E4" s="165" t="s">
        <v>123</v>
      </c>
      <c r="F4" s="165" t="s">
        <v>124</v>
      </c>
      <c r="G4" s="165" t="s">
        <v>125</v>
      </c>
      <c r="H4" s="299" t="s">
        <v>126</v>
      </c>
      <c r="I4" s="300"/>
    </row>
    <row r="5" spans="1:9" ht="19.5" customHeight="1" thickTop="1">
      <c r="A5" s="171" t="s">
        <v>39</v>
      </c>
      <c r="B5" s="301"/>
      <c r="C5" s="301"/>
      <c r="D5" s="163"/>
      <c r="E5" s="179" t="s">
        <v>167</v>
      </c>
      <c r="F5" s="164" t="s">
        <v>168</v>
      </c>
      <c r="G5" s="164" t="s">
        <v>169</v>
      </c>
      <c r="H5" s="302" t="s">
        <v>170</v>
      </c>
      <c r="I5" s="303"/>
    </row>
    <row r="6" spans="1:9" ht="19.5" customHeight="1">
      <c r="A6" s="172"/>
      <c r="B6" s="295" t="s">
        <v>171</v>
      </c>
      <c r="C6" s="295"/>
      <c r="D6" s="173"/>
      <c r="E6" s="180" t="s">
        <v>172</v>
      </c>
      <c r="F6" s="167" t="s">
        <v>173</v>
      </c>
      <c r="G6" s="167" t="s">
        <v>169</v>
      </c>
      <c r="H6" s="296" t="s">
        <v>174</v>
      </c>
      <c r="I6" s="280"/>
    </row>
    <row r="7" spans="1:9" ht="19.5" customHeight="1">
      <c r="A7" s="175"/>
      <c r="B7" s="281"/>
      <c r="C7" s="281"/>
      <c r="D7" s="174" t="s">
        <v>175</v>
      </c>
      <c r="E7" s="181" t="s">
        <v>176</v>
      </c>
      <c r="F7" s="168" t="s">
        <v>173</v>
      </c>
      <c r="G7" s="168" t="s">
        <v>169</v>
      </c>
      <c r="H7" s="282" t="s">
        <v>174</v>
      </c>
      <c r="I7" s="283"/>
    </row>
    <row r="8" spans="1:9" ht="19.5" customHeight="1">
      <c r="A8" s="176" t="s">
        <v>69</v>
      </c>
      <c r="B8" s="284"/>
      <c r="C8" s="284"/>
      <c r="D8" s="161"/>
      <c r="E8" s="182" t="s">
        <v>177</v>
      </c>
      <c r="F8" s="162" t="s">
        <v>178</v>
      </c>
      <c r="G8" s="162" t="s">
        <v>179</v>
      </c>
      <c r="H8" s="285" t="s">
        <v>180</v>
      </c>
      <c r="I8" s="286"/>
    </row>
    <row r="9" spans="1:9" ht="19.5" customHeight="1">
      <c r="A9" s="172"/>
      <c r="B9" s="295" t="s">
        <v>181</v>
      </c>
      <c r="C9" s="295"/>
      <c r="D9" s="173"/>
      <c r="E9" s="180" t="s">
        <v>182</v>
      </c>
      <c r="F9" s="167" t="s">
        <v>183</v>
      </c>
      <c r="G9" s="167" t="s">
        <v>179</v>
      </c>
      <c r="H9" s="296" t="s">
        <v>184</v>
      </c>
      <c r="I9" s="280"/>
    </row>
    <row r="10" spans="1:9" ht="19.5" customHeight="1">
      <c r="A10" s="175"/>
      <c r="B10" s="281"/>
      <c r="C10" s="281"/>
      <c r="D10" s="174" t="s">
        <v>185</v>
      </c>
      <c r="E10" s="181" t="s">
        <v>186</v>
      </c>
      <c r="F10" s="168" t="s">
        <v>187</v>
      </c>
      <c r="G10" s="168" t="s">
        <v>179</v>
      </c>
      <c r="H10" s="282" t="s">
        <v>188</v>
      </c>
      <c r="I10" s="283"/>
    </row>
    <row r="11" spans="1:9" ht="19.5" customHeight="1">
      <c r="A11" s="176" t="s">
        <v>72</v>
      </c>
      <c r="B11" s="284"/>
      <c r="C11" s="284"/>
      <c r="D11" s="161"/>
      <c r="E11" s="182" t="s">
        <v>127</v>
      </c>
      <c r="F11" s="162" t="s">
        <v>189</v>
      </c>
      <c r="G11" s="162" t="s">
        <v>190</v>
      </c>
      <c r="H11" s="285" t="s">
        <v>191</v>
      </c>
      <c r="I11" s="286"/>
    </row>
    <row r="12" spans="1:9" ht="19.5" customHeight="1">
      <c r="A12" s="172"/>
      <c r="B12" s="295" t="s">
        <v>73</v>
      </c>
      <c r="C12" s="295"/>
      <c r="D12" s="173"/>
      <c r="E12" s="180" t="s">
        <v>192</v>
      </c>
      <c r="F12" s="167" t="s">
        <v>193</v>
      </c>
      <c r="G12" s="167" t="s">
        <v>194</v>
      </c>
      <c r="H12" s="296" t="s">
        <v>195</v>
      </c>
      <c r="I12" s="280"/>
    </row>
    <row r="13" spans="1:9" ht="19.5" customHeight="1">
      <c r="A13" s="175"/>
      <c r="B13" s="281"/>
      <c r="C13" s="281"/>
      <c r="D13" s="174" t="s">
        <v>185</v>
      </c>
      <c r="E13" s="181" t="s">
        <v>186</v>
      </c>
      <c r="F13" s="168" t="s">
        <v>196</v>
      </c>
      <c r="G13" s="168" t="s">
        <v>194</v>
      </c>
      <c r="H13" s="282" t="s">
        <v>197</v>
      </c>
      <c r="I13" s="283"/>
    </row>
    <row r="14" spans="1:9" ht="19.5" customHeight="1">
      <c r="A14" s="172"/>
      <c r="B14" s="295" t="s">
        <v>131</v>
      </c>
      <c r="C14" s="295"/>
      <c r="D14" s="173"/>
      <c r="E14" s="180" t="s">
        <v>132</v>
      </c>
      <c r="F14" s="167" t="s">
        <v>133</v>
      </c>
      <c r="G14" s="167" t="s">
        <v>129</v>
      </c>
      <c r="H14" s="296" t="s">
        <v>129</v>
      </c>
      <c r="I14" s="280"/>
    </row>
    <row r="15" spans="1:9" ht="19.5" customHeight="1">
      <c r="A15" s="175"/>
      <c r="B15" s="281"/>
      <c r="C15" s="281"/>
      <c r="D15" s="174" t="s">
        <v>198</v>
      </c>
      <c r="E15" s="181" t="s">
        <v>199</v>
      </c>
      <c r="F15" s="168" t="s">
        <v>133</v>
      </c>
      <c r="G15" s="168" t="s">
        <v>200</v>
      </c>
      <c r="H15" s="282" t="s">
        <v>200</v>
      </c>
      <c r="I15" s="283"/>
    </row>
    <row r="16" spans="1:9" ht="19.5" customHeight="1">
      <c r="A16" s="175"/>
      <c r="B16" s="281"/>
      <c r="C16" s="281"/>
      <c r="D16" s="174" t="s">
        <v>201</v>
      </c>
      <c r="E16" s="181" t="s">
        <v>202</v>
      </c>
      <c r="F16" s="168" t="s">
        <v>133</v>
      </c>
      <c r="G16" s="168" t="s">
        <v>203</v>
      </c>
      <c r="H16" s="282" t="s">
        <v>203</v>
      </c>
      <c r="I16" s="283"/>
    </row>
    <row r="17" spans="1:9" ht="19.5" customHeight="1">
      <c r="A17" s="175"/>
      <c r="B17" s="281"/>
      <c r="C17" s="281"/>
      <c r="D17" s="174" t="s">
        <v>204</v>
      </c>
      <c r="E17" s="181" t="s">
        <v>205</v>
      </c>
      <c r="F17" s="168" t="s">
        <v>133</v>
      </c>
      <c r="G17" s="168" t="s">
        <v>206</v>
      </c>
      <c r="H17" s="282" t="s">
        <v>206</v>
      </c>
      <c r="I17" s="283"/>
    </row>
    <row r="18" spans="1:9" ht="19.5" customHeight="1">
      <c r="A18" s="172"/>
      <c r="B18" s="295" t="s">
        <v>207</v>
      </c>
      <c r="C18" s="295"/>
      <c r="D18" s="173"/>
      <c r="E18" s="180" t="s">
        <v>172</v>
      </c>
      <c r="F18" s="167" t="s">
        <v>208</v>
      </c>
      <c r="G18" s="167" t="s">
        <v>209</v>
      </c>
      <c r="H18" s="296" t="s">
        <v>210</v>
      </c>
      <c r="I18" s="280"/>
    </row>
    <row r="19" spans="1:9" ht="19.5" customHeight="1">
      <c r="A19" s="175"/>
      <c r="B19" s="281"/>
      <c r="C19" s="281"/>
      <c r="D19" s="174" t="s">
        <v>185</v>
      </c>
      <c r="E19" s="181" t="s">
        <v>186</v>
      </c>
      <c r="F19" s="168" t="s">
        <v>211</v>
      </c>
      <c r="G19" s="168" t="s">
        <v>209</v>
      </c>
      <c r="H19" s="282" t="s">
        <v>212</v>
      </c>
      <c r="I19" s="283"/>
    </row>
    <row r="20" spans="1:9" ht="19.5" customHeight="1">
      <c r="A20" s="176" t="s">
        <v>75</v>
      </c>
      <c r="B20" s="284"/>
      <c r="C20" s="284"/>
      <c r="D20" s="161"/>
      <c r="E20" s="182" t="s">
        <v>213</v>
      </c>
      <c r="F20" s="162" t="s">
        <v>214</v>
      </c>
      <c r="G20" s="162" t="s">
        <v>215</v>
      </c>
      <c r="H20" s="285" t="s">
        <v>216</v>
      </c>
      <c r="I20" s="286"/>
    </row>
    <row r="21" spans="1:9" ht="19.5" customHeight="1">
      <c r="A21" s="172"/>
      <c r="B21" s="295" t="s">
        <v>217</v>
      </c>
      <c r="C21" s="295"/>
      <c r="D21" s="173"/>
      <c r="E21" s="180" t="s">
        <v>218</v>
      </c>
      <c r="F21" s="167" t="s">
        <v>219</v>
      </c>
      <c r="G21" s="167" t="s">
        <v>215</v>
      </c>
      <c r="H21" s="296" t="s">
        <v>220</v>
      </c>
      <c r="I21" s="280"/>
    </row>
    <row r="22" spans="1:9" ht="19.5" customHeight="1">
      <c r="A22" s="175"/>
      <c r="B22" s="281"/>
      <c r="C22" s="281"/>
      <c r="D22" s="174" t="s">
        <v>185</v>
      </c>
      <c r="E22" s="181" t="s">
        <v>186</v>
      </c>
      <c r="F22" s="168" t="s">
        <v>221</v>
      </c>
      <c r="G22" s="168" t="s">
        <v>215</v>
      </c>
      <c r="H22" s="282" t="s">
        <v>222</v>
      </c>
      <c r="I22" s="283"/>
    </row>
    <row r="23" spans="1:9" ht="19.5" customHeight="1">
      <c r="A23" s="176" t="s">
        <v>153</v>
      </c>
      <c r="B23" s="284"/>
      <c r="C23" s="284"/>
      <c r="D23" s="161"/>
      <c r="E23" s="182" t="s">
        <v>154</v>
      </c>
      <c r="F23" s="162" t="s">
        <v>223</v>
      </c>
      <c r="G23" s="162" t="s">
        <v>224</v>
      </c>
      <c r="H23" s="285" t="s">
        <v>225</v>
      </c>
      <c r="I23" s="286"/>
    </row>
    <row r="24" spans="1:9" ht="19.5" customHeight="1">
      <c r="A24" s="172"/>
      <c r="B24" s="295" t="s">
        <v>156</v>
      </c>
      <c r="C24" s="295"/>
      <c r="D24" s="173"/>
      <c r="E24" s="180" t="s">
        <v>157</v>
      </c>
      <c r="F24" s="167" t="s">
        <v>226</v>
      </c>
      <c r="G24" s="167" t="s">
        <v>227</v>
      </c>
      <c r="H24" s="296" t="s">
        <v>228</v>
      </c>
      <c r="I24" s="280"/>
    </row>
    <row r="25" spans="1:9" ht="19.5" customHeight="1">
      <c r="A25" s="175"/>
      <c r="B25" s="281"/>
      <c r="C25" s="281"/>
      <c r="D25" s="174" t="s">
        <v>229</v>
      </c>
      <c r="E25" s="181" t="s">
        <v>230</v>
      </c>
      <c r="F25" s="168" t="s">
        <v>231</v>
      </c>
      <c r="G25" s="168" t="s">
        <v>232</v>
      </c>
      <c r="H25" s="282" t="s">
        <v>233</v>
      </c>
      <c r="I25" s="283"/>
    </row>
    <row r="26" spans="1:9" ht="19.5" customHeight="1">
      <c r="A26" s="175"/>
      <c r="B26" s="281"/>
      <c r="C26" s="281"/>
      <c r="D26" s="174" t="s">
        <v>234</v>
      </c>
      <c r="E26" s="181" t="s">
        <v>235</v>
      </c>
      <c r="F26" s="168" t="s">
        <v>236</v>
      </c>
      <c r="G26" s="168" t="s">
        <v>237</v>
      </c>
      <c r="H26" s="282" t="s">
        <v>238</v>
      </c>
      <c r="I26" s="283"/>
    </row>
    <row r="27" spans="1:9" ht="19.5" customHeight="1">
      <c r="A27" s="175"/>
      <c r="B27" s="281"/>
      <c r="C27" s="281"/>
      <c r="D27" s="174" t="s">
        <v>239</v>
      </c>
      <c r="E27" s="181" t="s">
        <v>240</v>
      </c>
      <c r="F27" s="168" t="s">
        <v>241</v>
      </c>
      <c r="G27" s="168" t="s">
        <v>242</v>
      </c>
      <c r="H27" s="282" t="s">
        <v>243</v>
      </c>
      <c r="I27" s="283"/>
    </row>
    <row r="28" spans="1:9" ht="19.5" customHeight="1">
      <c r="A28" s="175"/>
      <c r="B28" s="281"/>
      <c r="C28" s="281"/>
      <c r="D28" s="174" t="s">
        <v>244</v>
      </c>
      <c r="E28" s="181" t="s">
        <v>245</v>
      </c>
      <c r="F28" s="168" t="s">
        <v>246</v>
      </c>
      <c r="G28" s="168" t="s">
        <v>247</v>
      </c>
      <c r="H28" s="282" t="s">
        <v>248</v>
      </c>
      <c r="I28" s="283"/>
    </row>
    <row r="29" spans="1:9" ht="19.5" customHeight="1">
      <c r="A29" s="175"/>
      <c r="B29" s="281"/>
      <c r="C29" s="281"/>
      <c r="D29" s="174" t="s">
        <v>204</v>
      </c>
      <c r="E29" s="181" t="s">
        <v>205</v>
      </c>
      <c r="F29" s="168" t="s">
        <v>249</v>
      </c>
      <c r="G29" s="168" t="s">
        <v>250</v>
      </c>
      <c r="H29" s="282" t="s">
        <v>251</v>
      </c>
      <c r="I29" s="283"/>
    </row>
    <row r="30" spans="1:9" ht="19.5" customHeight="1">
      <c r="A30" s="175"/>
      <c r="B30" s="281"/>
      <c r="C30" s="281"/>
      <c r="D30" s="174" t="s">
        <v>252</v>
      </c>
      <c r="E30" s="181" t="s">
        <v>253</v>
      </c>
      <c r="F30" s="168" t="s">
        <v>254</v>
      </c>
      <c r="G30" s="168" t="s">
        <v>174</v>
      </c>
      <c r="H30" s="282" t="s">
        <v>255</v>
      </c>
      <c r="I30" s="283"/>
    </row>
    <row r="31" spans="1:9" ht="19.5" customHeight="1">
      <c r="A31" s="175"/>
      <c r="B31" s="281"/>
      <c r="C31" s="281"/>
      <c r="D31" s="174" t="s">
        <v>185</v>
      </c>
      <c r="E31" s="181" t="s">
        <v>186</v>
      </c>
      <c r="F31" s="168" t="s">
        <v>256</v>
      </c>
      <c r="G31" s="168" t="s">
        <v>257</v>
      </c>
      <c r="H31" s="282" t="s">
        <v>258</v>
      </c>
      <c r="I31" s="283"/>
    </row>
    <row r="32" spans="1:9" ht="19.5" customHeight="1">
      <c r="A32" s="172"/>
      <c r="B32" s="295" t="s">
        <v>259</v>
      </c>
      <c r="C32" s="295"/>
      <c r="D32" s="173"/>
      <c r="E32" s="180" t="s">
        <v>172</v>
      </c>
      <c r="F32" s="167" t="s">
        <v>260</v>
      </c>
      <c r="G32" s="167" t="s">
        <v>261</v>
      </c>
      <c r="H32" s="296" t="s">
        <v>262</v>
      </c>
      <c r="I32" s="280"/>
    </row>
    <row r="33" spans="1:9" ht="19.5" customHeight="1">
      <c r="A33" s="175"/>
      <c r="B33" s="281"/>
      <c r="C33" s="281"/>
      <c r="D33" s="174" t="s">
        <v>204</v>
      </c>
      <c r="E33" s="181" t="s">
        <v>205</v>
      </c>
      <c r="F33" s="168" t="s">
        <v>215</v>
      </c>
      <c r="G33" s="168" t="s">
        <v>263</v>
      </c>
      <c r="H33" s="282" t="s">
        <v>133</v>
      </c>
      <c r="I33" s="283"/>
    </row>
    <row r="34" spans="1:9" ht="19.5" customHeight="1">
      <c r="A34" s="175"/>
      <c r="B34" s="281"/>
      <c r="C34" s="281"/>
      <c r="D34" s="174" t="s">
        <v>185</v>
      </c>
      <c r="E34" s="181" t="s">
        <v>186</v>
      </c>
      <c r="F34" s="168" t="s">
        <v>264</v>
      </c>
      <c r="G34" s="168" t="s">
        <v>265</v>
      </c>
      <c r="H34" s="282" t="s">
        <v>262</v>
      </c>
      <c r="I34" s="283"/>
    </row>
    <row r="35" spans="1:9" ht="19.5" customHeight="1">
      <c r="A35" s="176" t="s">
        <v>79</v>
      </c>
      <c r="B35" s="284"/>
      <c r="C35" s="284"/>
      <c r="D35" s="161"/>
      <c r="E35" s="182" t="s">
        <v>266</v>
      </c>
      <c r="F35" s="162" t="s">
        <v>267</v>
      </c>
      <c r="G35" s="162" t="s">
        <v>268</v>
      </c>
      <c r="H35" s="285" t="s">
        <v>269</v>
      </c>
      <c r="I35" s="286"/>
    </row>
    <row r="36" spans="1:9" ht="19.5" customHeight="1">
      <c r="A36" s="172"/>
      <c r="B36" s="295" t="s">
        <v>270</v>
      </c>
      <c r="C36" s="295"/>
      <c r="D36" s="173"/>
      <c r="E36" s="180" t="s">
        <v>271</v>
      </c>
      <c r="F36" s="167" t="s">
        <v>272</v>
      </c>
      <c r="G36" s="167" t="s">
        <v>273</v>
      </c>
      <c r="H36" s="296" t="s">
        <v>274</v>
      </c>
      <c r="I36" s="280"/>
    </row>
    <row r="37" spans="1:9" ht="19.5" customHeight="1">
      <c r="A37" s="175"/>
      <c r="B37" s="281"/>
      <c r="C37" s="281"/>
      <c r="D37" s="174" t="s">
        <v>185</v>
      </c>
      <c r="E37" s="181" t="s">
        <v>186</v>
      </c>
      <c r="F37" s="168" t="s">
        <v>275</v>
      </c>
      <c r="G37" s="168" t="s">
        <v>273</v>
      </c>
      <c r="H37" s="282" t="s">
        <v>276</v>
      </c>
      <c r="I37" s="283"/>
    </row>
    <row r="38" spans="1:9" ht="19.5" customHeight="1">
      <c r="A38" s="172"/>
      <c r="B38" s="295" t="s">
        <v>277</v>
      </c>
      <c r="C38" s="295"/>
      <c r="D38" s="173"/>
      <c r="E38" s="180" t="s">
        <v>278</v>
      </c>
      <c r="F38" s="167" t="s">
        <v>215</v>
      </c>
      <c r="G38" s="167" t="s">
        <v>279</v>
      </c>
      <c r="H38" s="296" t="s">
        <v>174</v>
      </c>
      <c r="I38" s="280"/>
    </row>
    <row r="39" spans="1:9" ht="19.5" customHeight="1">
      <c r="A39" s="175"/>
      <c r="B39" s="281"/>
      <c r="C39" s="281"/>
      <c r="D39" s="174" t="s">
        <v>204</v>
      </c>
      <c r="E39" s="181" t="s">
        <v>205</v>
      </c>
      <c r="F39" s="168" t="s">
        <v>215</v>
      </c>
      <c r="G39" s="168" t="s">
        <v>279</v>
      </c>
      <c r="H39" s="282" t="s">
        <v>174</v>
      </c>
      <c r="I39" s="283"/>
    </row>
    <row r="40" spans="1:9" ht="19.5" customHeight="1">
      <c r="A40" s="176" t="s">
        <v>82</v>
      </c>
      <c r="B40" s="284"/>
      <c r="C40" s="284"/>
      <c r="D40" s="161"/>
      <c r="E40" s="182" t="s">
        <v>280</v>
      </c>
      <c r="F40" s="162" t="s">
        <v>281</v>
      </c>
      <c r="G40" s="162" t="s">
        <v>282</v>
      </c>
      <c r="H40" s="285" t="s">
        <v>283</v>
      </c>
      <c r="I40" s="286"/>
    </row>
    <row r="41" spans="1:9" ht="19.5" customHeight="1">
      <c r="A41" s="172"/>
      <c r="B41" s="295" t="s">
        <v>83</v>
      </c>
      <c r="C41" s="295"/>
      <c r="D41" s="173"/>
      <c r="E41" s="180" t="s">
        <v>284</v>
      </c>
      <c r="F41" s="167" t="s">
        <v>285</v>
      </c>
      <c r="G41" s="167" t="s">
        <v>282</v>
      </c>
      <c r="H41" s="296" t="s">
        <v>286</v>
      </c>
      <c r="I41" s="280"/>
    </row>
    <row r="42" spans="1:9" ht="19.5" customHeight="1">
      <c r="A42" s="175"/>
      <c r="B42" s="281"/>
      <c r="C42" s="281"/>
      <c r="D42" s="174" t="s">
        <v>252</v>
      </c>
      <c r="E42" s="181" t="s">
        <v>253</v>
      </c>
      <c r="F42" s="168" t="s">
        <v>287</v>
      </c>
      <c r="G42" s="168" t="s">
        <v>288</v>
      </c>
      <c r="H42" s="282" t="s">
        <v>289</v>
      </c>
      <c r="I42" s="283"/>
    </row>
    <row r="43" spans="1:9" ht="19.5" customHeight="1" thickBot="1">
      <c r="A43" s="177"/>
      <c r="B43" s="287"/>
      <c r="C43" s="287"/>
      <c r="D43" s="178" t="s">
        <v>41</v>
      </c>
      <c r="E43" s="183" t="s">
        <v>290</v>
      </c>
      <c r="F43" s="169" t="s">
        <v>291</v>
      </c>
      <c r="G43" s="169" t="s">
        <v>292</v>
      </c>
      <c r="H43" s="288" t="s">
        <v>293</v>
      </c>
      <c r="I43" s="289"/>
    </row>
    <row r="44" spans="1:9" ht="19.5" customHeight="1" thickBot="1" thickTop="1">
      <c r="A44" s="290"/>
      <c r="B44" s="290"/>
      <c r="C44" s="290"/>
      <c r="D44" s="290"/>
      <c r="E44" s="291"/>
      <c r="F44" s="291"/>
      <c r="G44" s="291"/>
      <c r="H44" s="291"/>
      <c r="I44" s="291"/>
    </row>
    <row r="45" spans="1:9" ht="19.5" customHeight="1" thickBot="1" thickTop="1">
      <c r="A45" s="292" t="s">
        <v>158</v>
      </c>
      <c r="B45" s="293"/>
      <c r="C45" s="293"/>
      <c r="D45" s="293"/>
      <c r="E45" s="293"/>
      <c r="F45" s="170" t="s">
        <v>294</v>
      </c>
      <c r="G45" s="170" t="s">
        <v>295</v>
      </c>
      <c r="H45" s="294" t="s">
        <v>296</v>
      </c>
      <c r="I45" s="270"/>
    </row>
    <row r="46" spans="1:9" ht="19.5" customHeight="1" thickTop="1">
      <c r="A46" s="291"/>
      <c r="B46" s="291"/>
      <c r="C46" s="291"/>
      <c r="D46" s="291"/>
      <c r="E46" s="291"/>
      <c r="F46" s="291"/>
      <c r="G46" s="291"/>
      <c r="H46" s="291"/>
      <c r="I46" s="291"/>
    </row>
    <row r="47" spans="1:9" ht="19.5" customHeight="1">
      <c r="A47" s="291"/>
      <c r="B47" s="291"/>
      <c r="C47" s="291"/>
      <c r="D47" s="291"/>
      <c r="E47" s="291"/>
      <c r="F47" s="291"/>
      <c r="G47" s="291"/>
      <c r="H47" s="291"/>
      <c r="I47" s="271"/>
    </row>
    <row r="48" spans="1:9" ht="19.5" customHeight="1">
      <c r="A48" s="271"/>
      <c r="B48" s="271"/>
      <c r="C48" s="291"/>
      <c r="D48" s="291"/>
      <c r="E48" s="291"/>
      <c r="F48" s="291"/>
      <c r="G48" s="291"/>
      <c r="H48" s="291"/>
      <c r="I48" s="271"/>
    </row>
    <row r="49" spans="1:9" ht="19.5" customHeight="1">
      <c r="A49" s="271"/>
      <c r="B49" s="271"/>
      <c r="C49" s="291"/>
      <c r="D49" s="291"/>
      <c r="E49" s="291"/>
      <c r="F49" s="291"/>
      <c r="G49" s="291"/>
      <c r="H49" s="291"/>
      <c r="I49" s="291"/>
    </row>
  </sheetData>
  <mergeCells count="92">
    <mergeCell ref="A45:E45"/>
    <mergeCell ref="H45:I45"/>
    <mergeCell ref="A46:I46"/>
    <mergeCell ref="A47:H47"/>
    <mergeCell ref="I47:I48"/>
    <mergeCell ref="A48:B49"/>
    <mergeCell ref="C48:H48"/>
    <mergeCell ref="C49:I49"/>
    <mergeCell ref="B43:C43"/>
    <mergeCell ref="H43:I43"/>
    <mergeCell ref="A44:D44"/>
    <mergeCell ref="E44:I44"/>
    <mergeCell ref="B41:C41"/>
    <mergeCell ref="H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H38:I38"/>
    <mergeCell ref="B35:C35"/>
    <mergeCell ref="H35:I35"/>
    <mergeCell ref="B36:C36"/>
    <mergeCell ref="H36:I36"/>
    <mergeCell ref="B33:C33"/>
    <mergeCell ref="H33:I33"/>
    <mergeCell ref="B34:C34"/>
    <mergeCell ref="H34:I34"/>
    <mergeCell ref="B31:C31"/>
    <mergeCell ref="H31:I31"/>
    <mergeCell ref="B32:C32"/>
    <mergeCell ref="H32:I32"/>
    <mergeCell ref="B29:C29"/>
    <mergeCell ref="H29:I29"/>
    <mergeCell ref="B30:C30"/>
    <mergeCell ref="H30:I30"/>
    <mergeCell ref="B27:C27"/>
    <mergeCell ref="H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H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H17:I17"/>
    <mergeCell ref="B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B7:C7"/>
    <mergeCell ref="H7:I7"/>
    <mergeCell ref="B8:C8"/>
    <mergeCell ref="H8:I8"/>
    <mergeCell ref="B5:C5"/>
    <mergeCell ref="H5:I5"/>
    <mergeCell ref="B6:C6"/>
    <mergeCell ref="H6:I6"/>
    <mergeCell ref="B4:C4"/>
    <mergeCell ref="H4:I4"/>
    <mergeCell ref="F1:I1"/>
    <mergeCell ref="A2:I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D4" sqref="D4"/>
    </sheetView>
  </sheetViews>
  <sheetFormatPr defaultColWidth="9.140625" defaultRowHeight="19.5" customHeight="1"/>
  <cols>
    <col min="1" max="1" width="3.7109375" style="9" customWidth="1"/>
    <col min="2" max="2" width="6.57421875" style="9" customWidth="1"/>
    <col min="3" max="3" width="4.28125" style="9" customWidth="1"/>
    <col min="4" max="4" width="60.140625" style="9" customWidth="1"/>
    <col min="5" max="5" width="10.8515625" style="9" customWidth="1"/>
    <col min="6" max="6" width="12.7109375" style="9" customWidth="1"/>
    <col min="7" max="7" width="7.8515625" style="9" customWidth="1"/>
    <col min="8" max="8" width="11.57421875" style="9" customWidth="1"/>
    <col min="9" max="9" width="10.8515625" style="9" customWidth="1"/>
    <col min="10" max="10" width="13.00390625" style="9" customWidth="1"/>
    <col min="11" max="11" width="9.140625" style="9" customWidth="1"/>
    <col min="12" max="12" width="10.7109375" style="9" bestFit="1" customWidth="1"/>
    <col min="13" max="16384" width="9.140625" style="9" customWidth="1"/>
  </cols>
  <sheetData>
    <row r="1" spans="2:8" ht="18" customHeight="1">
      <c r="B1" s="10"/>
      <c r="C1" s="11"/>
      <c r="D1" s="274" t="s">
        <v>394</v>
      </c>
      <c r="E1" s="274"/>
      <c r="F1" s="274"/>
      <c r="H1" s="12"/>
    </row>
    <row r="2" spans="1:11" ht="29.25" customHeight="1">
      <c r="A2" s="13"/>
      <c r="F2" s="275" t="s">
        <v>27</v>
      </c>
      <c r="G2" s="275"/>
      <c r="H2" s="275"/>
      <c r="I2" s="275"/>
      <c r="J2" s="275"/>
      <c r="K2" s="14"/>
    </row>
    <row r="3" spans="1:11" ht="17.25" customHeight="1">
      <c r="A3" s="276" t="s">
        <v>28</v>
      </c>
      <c r="B3" s="276"/>
      <c r="C3" s="276"/>
      <c r="D3" s="276"/>
      <c r="E3" s="276"/>
      <c r="F3" s="276"/>
      <c r="G3" s="276"/>
      <c r="H3" s="276"/>
      <c r="I3" s="276"/>
      <c r="J3" s="276"/>
      <c r="K3" s="15"/>
    </row>
    <row r="4" spans="1:10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2" ht="30" customHeight="1" thickBot="1" thickTop="1">
      <c r="A5" s="17" t="s">
        <v>29</v>
      </c>
      <c r="B5" s="18" t="s">
        <v>30</v>
      </c>
      <c r="C5" s="19" t="s">
        <v>31</v>
      </c>
      <c r="D5" s="20" t="s">
        <v>32</v>
      </c>
      <c r="E5" s="21" t="s">
        <v>33</v>
      </c>
      <c r="F5" s="21" t="s">
        <v>34</v>
      </c>
      <c r="G5" s="21" t="s">
        <v>35</v>
      </c>
      <c r="H5" s="21" t="s">
        <v>36</v>
      </c>
      <c r="I5" s="21" t="s">
        <v>37</v>
      </c>
      <c r="J5" s="22" t="s">
        <v>38</v>
      </c>
      <c r="K5" s="23"/>
      <c r="L5" s="24"/>
    </row>
    <row r="6" spans="1:10" ht="19.5" customHeight="1" thickTop="1">
      <c r="A6" s="25" t="s">
        <v>39</v>
      </c>
      <c r="B6" s="26" t="s">
        <v>40</v>
      </c>
      <c r="C6" s="27" t="s">
        <v>41</v>
      </c>
      <c r="D6" s="28" t="s">
        <v>42</v>
      </c>
      <c r="E6" s="29">
        <v>5800000</v>
      </c>
      <c r="F6" s="29">
        <v>1014000</v>
      </c>
      <c r="G6" s="29"/>
      <c r="H6" s="29">
        <v>1276000</v>
      </c>
      <c r="I6" s="29"/>
      <c r="J6" s="30">
        <f aca="true" t="shared" si="0" ref="J6:J45">SUM(F6:I6)</f>
        <v>2290000</v>
      </c>
    </row>
    <row r="7" spans="1:10" ht="19.5" customHeight="1">
      <c r="A7" s="31" t="s">
        <v>39</v>
      </c>
      <c r="B7" s="32" t="s">
        <v>40</v>
      </c>
      <c r="C7" s="32" t="s">
        <v>41</v>
      </c>
      <c r="D7" s="33" t="s">
        <v>43</v>
      </c>
      <c r="E7" s="34">
        <v>7100000</v>
      </c>
      <c r="F7" s="35">
        <v>2400000</v>
      </c>
      <c r="G7" s="35"/>
      <c r="H7" s="35"/>
      <c r="I7" s="35"/>
      <c r="J7" s="36">
        <f t="shared" si="0"/>
        <v>2400000</v>
      </c>
    </row>
    <row r="8" spans="1:10" ht="19.5" customHeight="1">
      <c r="A8" s="31" t="s">
        <v>39</v>
      </c>
      <c r="B8" s="32" t="s">
        <v>40</v>
      </c>
      <c r="C8" s="32" t="s">
        <v>41</v>
      </c>
      <c r="D8" s="33" t="s">
        <v>44</v>
      </c>
      <c r="E8" s="34">
        <v>6500000</v>
      </c>
      <c r="F8" s="35">
        <v>1200000</v>
      </c>
      <c r="G8" s="35"/>
      <c r="H8" s="35">
        <v>1200000</v>
      </c>
      <c r="I8" s="35">
        <v>600000</v>
      </c>
      <c r="J8" s="36">
        <f t="shared" si="0"/>
        <v>3000000</v>
      </c>
    </row>
    <row r="9" spans="1:10" ht="29.25" customHeight="1">
      <c r="A9" s="31" t="s">
        <v>39</v>
      </c>
      <c r="B9" s="32" t="s">
        <v>40</v>
      </c>
      <c r="C9" s="32" t="s">
        <v>41</v>
      </c>
      <c r="D9" s="33" t="s">
        <v>45</v>
      </c>
      <c r="E9" s="34">
        <v>1700000</v>
      </c>
      <c r="F9" s="35">
        <v>280000</v>
      </c>
      <c r="G9" s="35"/>
      <c r="H9" s="35">
        <v>280000</v>
      </c>
      <c r="I9" s="35">
        <v>140000</v>
      </c>
      <c r="J9" s="36">
        <f t="shared" si="0"/>
        <v>700000</v>
      </c>
    </row>
    <row r="10" spans="1:10" ht="48" customHeight="1">
      <c r="A10" s="31" t="s">
        <v>39</v>
      </c>
      <c r="B10" s="32" t="s">
        <v>40</v>
      </c>
      <c r="C10" s="32" t="s">
        <v>41</v>
      </c>
      <c r="D10" s="37" t="s">
        <v>46</v>
      </c>
      <c r="E10" s="34">
        <v>1000000</v>
      </c>
      <c r="F10" s="35">
        <v>100000</v>
      </c>
      <c r="G10" s="35"/>
      <c r="H10" s="35"/>
      <c r="I10" s="35"/>
      <c r="J10" s="36">
        <f t="shared" si="0"/>
        <v>100000</v>
      </c>
    </row>
    <row r="11" spans="1:10" ht="19.5" customHeight="1">
      <c r="A11" s="31" t="s">
        <v>39</v>
      </c>
      <c r="B11" s="32" t="s">
        <v>40</v>
      </c>
      <c r="C11" s="32" t="s">
        <v>41</v>
      </c>
      <c r="D11" s="38" t="s">
        <v>47</v>
      </c>
      <c r="E11" s="34">
        <v>3000000</v>
      </c>
      <c r="F11" s="35">
        <v>24000</v>
      </c>
      <c r="G11" s="35"/>
      <c r="H11" s="35"/>
      <c r="I11" s="35">
        <v>36000</v>
      </c>
      <c r="J11" s="36">
        <f t="shared" si="0"/>
        <v>60000</v>
      </c>
    </row>
    <row r="12" spans="1:10" ht="19.5" customHeight="1">
      <c r="A12" s="31" t="s">
        <v>39</v>
      </c>
      <c r="B12" s="32" t="s">
        <v>40</v>
      </c>
      <c r="C12" s="32" t="s">
        <v>41</v>
      </c>
      <c r="D12" s="38" t="s">
        <v>48</v>
      </c>
      <c r="E12" s="34">
        <v>50000</v>
      </c>
      <c r="F12" s="35">
        <v>50000</v>
      </c>
      <c r="G12" s="35"/>
      <c r="H12" s="35"/>
      <c r="I12" s="35"/>
      <c r="J12" s="36">
        <f t="shared" si="0"/>
        <v>50000</v>
      </c>
    </row>
    <row r="13" spans="1:10" ht="19.5" customHeight="1">
      <c r="A13" s="31" t="s">
        <v>39</v>
      </c>
      <c r="B13" s="32" t="s">
        <v>40</v>
      </c>
      <c r="C13" s="32" t="s">
        <v>41</v>
      </c>
      <c r="D13" s="38" t="s">
        <v>49</v>
      </c>
      <c r="E13" s="34">
        <v>500000</v>
      </c>
      <c r="F13" s="35">
        <v>350000</v>
      </c>
      <c r="G13" s="35"/>
      <c r="H13" s="35"/>
      <c r="I13" s="35">
        <v>150000</v>
      </c>
      <c r="J13" s="36">
        <f t="shared" si="0"/>
        <v>500000</v>
      </c>
    </row>
    <row r="14" spans="1:10" ht="19.5" customHeight="1">
      <c r="A14" s="31" t="s">
        <v>39</v>
      </c>
      <c r="B14" s="32" t="s">
        <v>40</v>
      </c>
      <c r="C14" s="32" t="s">
        <v>41</v>
      </c>
      <c r="D14" s="38" t="s">
        <v>50</v>
      </c>
      <c r="E14" s="34">
        <v>300000</v>
      </c>
      <c r="F14" s="35">
        <v>60000</v>
      </c>
      <c r="G14" s="35"/>
      <c r="H14" s="35"/>
      <c r="I14" s="35"/>
      <c r="J14" s="36">
        <f t="shared" si="0"/>
        <v>60000</v>
      </c>
    </row>
    <row r="15" spans="1:10" ht="19.5" customHeight="1">
      <c r="A15" s="31" t="s">
        <v>51</v>
      </c>
      <c r="B15" s="32" t="s">
        <v>52</v>
      </c>
      <c r="C15" s="32" t="s">
        <v>41</v>
      </c>
      <c r="D15" s="38" t="s">
        <v>53</v>
      </c>
      <c r="E15" s="34">
        <v>250000</v>
      </c>
      <c r="F15" s="35">
        <v>250000</v>
      </c>
      <c r="G15" s="35"/>
      <c r="H15" s="35"/>
      <c r="I15" s="35"/>
      <c r="J15" s="36">
        <f t="shared" si="0"/>
        <v>250000</v>
      </c>
    </row>
    <row r="16" spans="1:10" ht="29.25" customHeight="1">
      <c r="A16" s="31" t="s">
        <v>51</v>
      </c>
      <c r="B16" s="32" t="s">
        <v>52</v>
      </c>
      <c r="C16" s="32" t="s">
        <v>41</v>
      </c>
      <c r="D16" s="39" t="s">
        <v>54</v>
      </c>
      <c r="E16" s="35">
        <v>150000</v>
      </c>
      <c r="F16" s="35">
        <v>122000</v>
      </c>
      <c r="G16" s="35"/>
      <c r="H16" s="35"/>
      <c r="I16" s="35"/>
      <c r="J16" s="36">
        <f t="shared" si="0"/>
        <v>122000</v>
      </c>
    </row>
    <row r="17" spans="1:10" ht="24.75" customHeight="1">
      <c r="A17" s="40" t="s">
        <v>51</v>
      </c>
      <c r="B17" s="41" t="s">
        <v>52</v>
      </c>
      <c r="C17" s="41" t="s">
        <v>41</v>
      </c>
      <c r="D17" s="42" t="s">
        <v>55</v>
      </c>
      <c r="E17" s="35">
        <v>5000</v>
      </c>
      <c r="F17" s="35">
        <v>5000</v>
      </c>
      <c r="G17" s="35"/>
      <c r="H17" s="35"/>
      <c r="I17" s="35"/>
      <c r="J17" s="36">
        <f t="shared" si="0"/>
        <v>5000</v>
      </c>
    </row>
    <row r="18" spans="1:10" ht="19.5" customHeight="1">
      <c r="A18" s="31" t="s">
        <v>51</v>
      </c>
      <c r="B18" s="32" t="s">
        <v>52</v>
      </c>
      <c r="C18" s="32" t="s">
        <v>41</v>
      </c>
      <c r="D18" s="33" t="s">
        <v>56</v>
      </c>
      <c r="E18" s="34">
        <v>800000</v>
      </c>
      <c r="F18" s="35">
        <v>520000</v>
      </c>
      <c r="G18" s="35"/>
      <c r="H18" s="35"/>
      <c r="I18" s="35">
        <v>120000</v>
      </c>
      <c r="J18" s="36">
        <f t="shared" si="0"/>
        <v>640000</v>
      </c>
    </row>
    <row r="19" spans="1:10" ht="19.5" customHeight="1">
      <c r="A19" s="31" t="s">
        <v>51</v>
      </c>
      <c r="B19" s="32" t="s">
        <v>52</v>
      </c>
      <c r="C19" s="32" t="s">
        <v>41</v>
      </c>
      <c r="D19" s="43" t="s">
        <v>57</v>
      </c>
      <c r="E19" s="34">
        <v>175000</v>
      </c>
      <c r="F19" s="35">
        <v>39000</v>
      </c>
      <c r="G19" s="35"/>
      <c r="H19" s="35"/>
      <c r="I19" s="35">
        <v>136000</v>
      </c>
      <c r="J19" s="36">
        <f t="shared" si="0"/>
        <v>175000</v>
      </c>
    </row>
    <row r="20" spans="1:10" ht="19.5" customHeight="1">
      <c r="A20" s="40" t="s">
        <v>51</v>
      </c>
      <c r="B20" s="41" t="s">
        <v>52</v>
      </c>
      <c r="C20" s="41" t="s">
        <v>58</v>
      </c>
      <c r="D20" s="44" t="s">
        <v>59</v>
      </c>
      <c r="E20" s="35">
        <v>4000</v>
      </c>
      <c r="F20" s="35">
        <v>4000</v>
      </c>
      <c r="G20" s="35"/>
      <c r="H20" s="35"/>
      <c r="I20" s="35"/>
      <c r="J20" s="36">
        <f t="shared" si="0"/>
        <v>4000</v>
      </c>
    </row>
    <row r="21" spans="1:10" ht="19.5" customHeight="1">
      <c r="A21" s="31" t="s">
        <v>51</v>
      </c>
      <c r="B21" s="32" t="s">
        <v>52</v>
      </c>
      <c r="C21" s="32" t="s">
        <v>58</v>
      </c>
      <c r="D21" s="43" t="s">
        <v>60</v>
      </c>
      <c r="E21" s="34">
        <v>80000</v>
      </c>
      <c r="F21" s="35">
        <v>50000</v>
      </c>
      <c r="G21" s="35"/>
      <c r="H21" s="35"/>
      <c r="I21" s="35"/>
      <c r="J21" s="36">
        <f t="shared" si="0"/>
        <v>50000</v>
      </c>
    </row>
    <row r="22" spans="1:10" ht="25.5" customHeight="1">
      <c r="A22" s="31" t="s">
        <v>51</v>
      </c>
      <c r="B22" s="32" t="s">
        <v>61</v>
      </c>
      <c r="C22" s="32" t="s">
        <v>62</v>
      </c>
      <c r="D22" s="45" t="s">
        <v>63</v>
      </c>
      <c r="E22" s="34">
        <v>249714</v>
      </c>
      <c r="F22" s="35">
        <v>15806</v>
      </c>
      <c r="G22" s="35"/>
      <c r="H22" s="35"/>
      <c r="I22" s="35"/>
      <c r="J22" s="36">
        <f t="shared" si="0"/>
        <v>15806</v>
      </c>
    </row>
    <row r="23" spans="1:10" ht="17.25" customHeight="1">
      <c r="A23" s="31" t="s">
        <v>64</v>
      </c>
      <c r="B23" s="32" t="s">
        <v>65</v>
      </c>
      <c r="C23" s="32" t="s">
        <v>58</v>
      </c>
      <c r="D23" s="39" t="s">
        <v>66</v>
      </c>
      <c r="E23" s="35">
        <v>53200</v>
      </c>
      <c r="F23" s="35"/>
      <c r="G23" s="46">
        <v>8816</v>
      </c>
      <c r="H23" s="35"/>
      <c r="I23" s="35"/>
      <c r="J23" s="36">
        <f t="shared" si="0"/>
        <v>8816</v>
      </c>
    </row>
    <row r="24" spans="1:10" ht="38.25" customHeight="1" thickBot="1">
      <c r="A24" s="47" t="s">
        <v>64</v>
      </c>
      <c r="B24" s="48" t="s">
        <v>67</v>
      </c>
      <c r="C24" s="48" t="s">
        <v>41</v>
      </c>
      <c r="D24" s="49" t="s">
        <v>68</v>
      </c>
      <c r="E24" s="50">
        <v>1000000</v>
      </c>
      <c r="F24" s="50">
        <v>415076</v>
      </c>
      <c r="G24" s="50"/>
      <c r="H24" s="50"/>
      <c r="I24" s="50"/>
      <c r="J24" s="51">
        <f t="shared" si="0"/>
        <v>415076</v>
      </c>
    </row>
    <row r="25" spans="1:10" ht="24" customHeight="1" thickTop="1">
      <c r="A25" s="52" t="s">
        <v>69</v>
      </c>
      <c r="B25" s="53" t="s">
        <v>70</v>
      </c>
      <c r="C25" s="53" t="s">
        <v>41</v>
      </c>
      <c r="D25" s="54" t="s">
        <v>71</v>
      </c>
      <c r="E25" s="55">
        <v>800000</v>
      </c>
      <c r="F25" s="55">
        <v>120000</v>
      </c>
      <c r="G25" s="55"/>
      <c r="H25" s="55"/>
      <c r="I25" s="55">
        <v>680000</v>
      </c>
      <c r="J25" s="56">
        <f t="shared" si="0"/>
        <v>800000</v>
      </c>
    </row>
    <row r="26" spans="1:10" ht="27.75" customHeight="1">
      <c r="A26" s="52" t="s">
        <v>72</v>
      </c>
      <c r="B26" s="53" t="s">
        <v>73</v>
      </c>
      <c r="C26" s="53" t="s">
        <v>58</v>
      </c>
      <c r="D26" s="39" t="s">
        <v>74</v>
      </c>
      <c r="E26" s="55">
        <v>22000</v>
      </c>
      <c r="F26" s="57">
        <v>22000</v>
      </c>
      <c r="G26" s="55"/>
      <c r="H26" s="55"/>
      <c r="I26" s="55"/>
      <c r="J26" s="56">
        <f t="shared" si="0"/>
        <v>22000</v>
      </c>
    </row>
    <row r="27" spans="1:10" ht="39.75" customHeight="1">
      <c r="A27" s="52" t="s">
        <v>75</v>
      </c>
      <c r="B27" s="53" t="s">
        <v>76</v>
      </c>
      <c r="C27" s="53" t="s">
        <v>77</v>
      </c>
      <c r="D27" s="118" t="s">
        <v>78</v>
      </c>
      <c r="E27" s="55">
        <v>15000</v>
      </c>
      <c r="F27" s="57">
        <v>15000</v>
      </c>
      <c r="G27" s="55"/>
      <c r="H27" s="55"/>
      <c r="I27" s="55"/>
      <c r="J27" s="56">
        <f t="shared" si="0"/>
        <v>15000</v>
      </c>
    </row>
    <row r="28" spans="1:10" ht="19.5" customHeight="1">
      <c r="A28" s="40" t="s">
        <v>79</v>
      </c>
      <c r="B28" s="41" t="s">
        <v>80</v>
      </c>
      <c r="C28" s="58" t="s">
        <v>58</v>
      </c>
      <c r="D28" s="44" t="s">
        <v>81</v>
      </c>
      <c r="E28" s="59">
        <f>3500+6000+3000</f>
        <v>12500</v>
      </c>
      <c r="F28" s="59">
        <v>12500</v>
      </c>
      <c r="G28" s="35"/>
      <c r="H28" s="35"/>
      <c r="I28" s="35"/>
      <c r="J28" s="36">
        <f t="shared" si="0"/>
        <v>12500</v>
      </c>
    </row>
    <row r="29" spans="1:10" ht="19.5" customHeight="1">
      <c r="A29" s="40" t="s">
        <v>82</v>
      </c>
      <c r="B29" s="41" t="s">
        <v>83</v>
      </c>
      <c r="C29" s="58" t="s">
        <v>41</v>
      </c>
      <c r="D29" s="44" t="s">
        <v>84</v>
      </c>
      <c r="E29" s="35">
        <v>3900</v>
      </c>
      <c r="F29" s="60">
        <v>3900</v>
      </c>
      <c r="G29" s="35"/>
      <c r="H29" s="35"/>
      <c r="I29" s="35"/>
      <c r="J29" s="36">
        <f t="shared" si="0"/>
        <v>3900</v>
      </c>
    </row>
    <row r="30" spans="1:10" ht="19.5" customHeight="1">
      <c r="A30" s="40" t="s">
        <v>82</v>
      </c>
      <c r="B30" s="41" t="s">
        <v>83</v>
      </c>
      <c r="C30" s="58" t="s">
        <v>41</v>
      </c>
      <c r="D30" s="44" t="s">
        <v>85</v>
      </c>
      <c r="E30" s="59">
        <v>7440</v>
      </c>
      <c r="F30" s="59">
        <v>7440</v>
      </c>
      <c r="G30" s="35"/>
      <c r="H30" s="35"/>
      <c r="I30" s="35"/>
      <c r="J30" s="36">
        <f t="shared" si="0"/>
        <v>7440</v>
      </c>
    </row>
    <row r="31" spans="1:10" ht="19.5" customHeight="1">
      <c r="A31" s="40" t="s">
        <v>82</v>
      </c>
      <c r="B31" s="41" t="s">
        <v>83</v>
      </c>
      <c r="C31" s="58" t="s">
        <v>41</v>
      </c>
      <c r="D31" s="44" t="s">
        <v>86</v>
      </c>
      <c r="E31" s="59">
        <v>5616</v>
      </c>
      <c r="F31" s="59">
        <v>5616</v>
      </c>
      <c r="G31" s="35"/>
      <c r="H31" s="35"/>
      <c r="I31" s="35"/>
      <c r="J31" s="36">
        <f t="shared" si="0"/>
        <v>5616</v>
      </c>
    </row>
    <row r="32" spans="1:10" ht="19.5" customHeight="1">
      <c r="A32" s="40" t="s">
        <v>82</v>
      </c>
      <c r="B32" s="41" t="s">
        <v>83</v>
      </c>
      <c r="C32" s="41" t="s">
        <v>41</v>
      </c>
      <c r="D32" s="44" t="s">
        <v>87</v>
      </c>
      <c r="E32" s="59">
        <v>10419</v>
      </c>
      <c r="F32" s="59">
        <v>10419</v>
      </c>
      <c r="G32" s="35"/>
      <c r="H32" s="35"/>
      <c r="I32" s="35"/>
      <c r="J32" s="36">
        <f t="shared" si="0"/>
        <v>10419</v>
      </c>
    </row>
    <row r="33" spans="1:10" ht="25.5" customHeight="1">
      <c r="A33" s="31" t="s">
        <v>82</v>
      </c>
      <c r="B33" s="32" t="s">
        <v>83</v>
      </c>
      <c r="C33" s="32" t="s">
        <v>41</v>
      </c>
      <c r="D33" s="39" t="s">
        <v>88</v>
      </c>
      <c r="E33" s="35">
        <v>550000</v>
      </c>
      <c r="F33" s="59">
        <v>150000</v>
      </c>
      <c r="G33" s="35"/>
      <c r="H33" s="35"/>
      <c r="I33" s="35"/>
      <c r="J33" s="36">
        <f t="shared" si="0"/>
        <v>150000</v>
      </c>
    </row>
    <row r="34" spans="1:10" ht="24.75" customHeight="1">
      <c r="A34" s="31" t="s">
        <v>82</v>
      </c>
      <c r="B34" s="32" t="s">
        <v>83</v>
      </c>
      <c r="C34" s="32" t="s">
        <v>41</v>
      </c>
      <c r="D34" s="39" t="s">
        <v>120</v>
      </c>
      <c r="E34" s="35">
        <v>50000</v>
      </c>
      <c r="F34" s="59">
        <v>50000</v>
      </c>
      <c r="G34" s="35"/>
      <c r="H34" s="35"/>
      <c r="I34" s="35"/>
      <c r="J34" s="36">
        <f t="shared" si="0"/>
        <v>50000</v>
      </c>
    </row>
    <row r="35" spans="1:10" ht="19.5" customHeight="1">
      <c r="A35" s="40" t="s">
        <v>82</v>
      </c>
      <c r="B35" s="41" t="s">
        <v>83</v>
      </c>
      <c r="C35" s="41" t="s">
        <v>58</v>
      </c>
      <c r="D35" s="44" t="s">
        <v>89</v>
      </c>
      <c r="E35" s="35">
        <v>10000</v>
      </c>
      <c r="F35" s="60">
        <v>10000</v>
      </c>
      <c r="G35" s="35"/>
      <c r="H35" s="35"/>
      <c r="I35" s="35"/>
      <c r="J35" s="36">
        <f t="shared" si="0"/>
        <v>10000</v>
      </c>
    </row>
    <row r="36" spans="1:10" ht="19.5" customHeight="1">
      <c r="A36" s="40" t="s">
        <v>82</v>
      </c>
      <c r="B36" s="41" t="s">
        <v>83</v>
      </c>
      <c r="C36" s="41" t="s">
        <v>58</v>
      </c>
      <c r="D36" s="44" t="s">
        <v>90</v>
      </c>
      <c r="E36" s="59">
        <v>7000</v>
      </c>
      <c r="F36" s="59">
        <v>7000</v>
      </c>
      <c r="G36" s="35"/>
      <c r="H36" s="35"/>
      <c r="I36" s="35"/>
      <c r="J36" s="36">
        <f t="shared" si="0"/>
        <v>7000</v>
      </c>
    </row>
    <row r="37" spans="1:10" ht="19.5" customHeight="1">
      <c r="A37" s="40" t="s">
        <v>82</v>
      </c>
      <c r="B37" s="41" t="s">
        <v>83</v>
      </c>
      <c r="C37" s="61" t="s">
        <v>58</v>
      </c>
      <c r="D37" s="62" t="s">
        <v>91</v>
      </c>
      <c r="E37" s="63">
        <v>6000</v>
      </c>
      <c r="F37" s="63">
        <v>6000</v>
      </c>
      <c r="G37" s="35"/>
      <c r="H37" s="35"/>
      <c r="I37" s="35"/>
      <c r="J37" s="36">
        <f t="shared" si="0"/>
        <v>6000</v>
      </c>
    </row>
    <row r="38" spans="1:10" ht="19.5" customHeight="1">
      <c r="A38" s="40" t="s">
        <v>82</v>
      </c>
      <c r="B38" s="41" t="s">
        <v>83</v>
      </c>
      <c r="C38" s="58" t="s">
        <v>58</v>
      </c>
      <c r="D38" s="44" t="s">
        <v>92</v>
      </c>
      <c r="E38" s="59">
        <v>11538</v>
      </c>
      <c r="F38" s="59">
        <v>11538</v>
      </c>
      <c r="G38" s="35"/>
      <c r="H38" s="35"/>
      <c r="I38" s="35"/>
      <c r="J38" s="36">
        <f t="shared" si="0"/>
        <v>11538</v>
      </c>
    </row>
    <row r="39" spans="1:10" ht="41.25" customHeight="1">
      <c r="A39" s="40" t="s">
        <v>82</v>
      </c>
      <c r="B39" s="41" t="s">
        <v>93</v>
      </c>
      <c r="C39" s="58" t="s">
        <v>94</v>
      </c>
      <c r="D39" s="44" t="s">
        <v>25</v>
      </c>
      <c r="E39" s="59">
        <v>5714</v>
      </c>
      <c r="F39" s="59">
        <v>5714</v>
      </c>
      <c r="G39" s="35"/>
      <c r="H39" s="35"/>
      <c r="I39" s="35"/>
      <c r="J39" s="36">
        <f t="shared" si="0"/>
        <v>5714</v>
      </c>
    </row>
    <row r="40" spans="1:10" ht="26.25" customHeight="1">
      <c r="A40" s="40" t="s">
        <v>95</v>
      </c>
      <c r="B40" s="41" t="s">
        <v>96</v>
      </c>
      <c r="C40" s="58" t="s">
        <v>41</v>
      </c>
      <c r="D40" s="44" t="s">
        <v>97</v>
      </c>
      <c r="E40" s="59">
        <v>10440</v>
      </c>
      <c r="F40" s="59">
        <v>10440</v>
      </c>
      <c r="G40" s="35"/>
      <c r="H40" s="35"/>
      <c r="I40" s="35"/>
      <c r="J40" s="36">
        <f t="shared" si="0"/>
        <v>10440</v>
      </c>
    </row>
    <row r="41" spans="1:10" ht="21" customHeight="1">
      <c r="A41" s="31" t="s">
        <v>95</v>
      </c>
      <c r="B41" s="32" t="s">
        <v>96</v>
      </c>
      <c r="C41" s="32" t="s">
        <v>41</v>
      </c>
      <c r="D41" s="64" t="s">
        <v>98</v>
      </c>
      <c r="E41" s="65">
        <v>15000</v>
      </c>
      <c r="F41" s="65">
        <v>10000</v>
      </c>
      <c r="G41" s="66"/>
      <c r="H41" s="66"/>
      <c r="I41" s="66"/>
      <c r="J41" s="67">
        <f t="shared" si="0"/>
        <v>10000</v>
      </c>
    </row>
    <row r="42" spans="1:10" ht="24" customHeight="1">
      <c r="A42" s="31" t="s">
        <v>95</v>
      </c>
      <c r="B42" s="32" t="s">
        <v>96</v>
      </c>
      <c r="C42" s="32" t="s">
        <v>41</v>
      </c>
      <c r="D42" s="64" t="s">
        <v>99</v>
      </c>
      <c r="E42" s="65">
        <v>80000</v>
      </c>
      <c r="F42" s="65">
        <v>80000</v>
      </c>
      <c r="G42" s="66"/>
      <c r="H42" s="66"/>
      <c r="I42" s="66"/>
      <c r="J42" s="67">
        <f t="shared" si="0"/>
        <v>80000</v>
      </c>
    </row>
    <row r="43" spans="1:10" ht="21" customHeight="1">
      <c r="A43" s="31" t="s">
        <v>95</v>
      </c>
      <c r="B43" s="32" t="s">
        <v>96</v>
      </c>
      <c r="C43" s="32" t="s">
        <v>41</v>
      </c>
      <c r="D43" s="64" t="s">
        <v>100</v>
      </c>
      <c r="E43" s="65">
        <v>10000</v>
      </c>
      <c r="F43" s="65">
        <v>10000</v>
      </c>
      <c r="G43" s="66"/>
      <c r="H43" s="66"/>
      <c r="I43" s="66"/>
      <c r="J43" s="67">
        <f t="shared" si="0"/>
        <v>10000</v>
      </c>
    </row>
    <row r="44" spans="1:10" ht="19.5" customHeight="1" thickBot="1">
      <c r="A44" s="68" t="s">
        <v>95</v>
      </c>
      <c r="B44" s="69" t="s">
        <v>96</v>
      </c>
      <c r="C44" s="69" t="s">
        <v>58</v>
      </c>
      <c r="D44" s="70" t="s">
        <v>101</v>
      </c>
      <c r="E44" s="71">
        <v>5500</v>
      </c>
      <c r="F44" s="71">
        <v>5500</v>
      </c>
      <c r="G44" s="50"/>
      <c r="H44" s="50"/>
      <c r="I44" s="50"/>
      <c r="J44" s="51">
        <f t="shared" si="0"/>
        <v>5500</v>
      </c>
    </row>
    <row r="45" spans="1:10" ht="19.5" customHeight="1" thickBot="1" thickTop="1">
      <c r="A45" s="277" t="s">
        <v>23</v>
      </c>
      <c r="B45" s="278"/>
      <c r="C45" s="278"/>
      <c r="D45" s="278"/>
      <c r="E45" s="72" t="s">
        <v>102</v>
      </c>
      <c r="F45" s="73">
        <f>SUM(F6:F44)</f>
        <v>7451949</v>
      </c>
      <c r="G45" s="74">
        <f>SUM(G6:G44)</f>
        <v>8816</v>
      </c>
      <c r="H45" s="74">
        <f>SUM(H6:H44)</f>
        <v>2756000</v>
      </c>
      <c r="I45" s="74">
        <f>SUM(I6:I44)</f>
        <v>1862000</v>
      </c>
      <c r="J45" s="75">
        <f t="shared" si="0"/>
        <v>12078765</v>
      </c>
    </row>
    <row r="46" spans="1:10" ht="19.5" customHeight="1" thickTop="1">
      <c r="A46" s="76"/>
      <c r="B46" s="76"/>
      <c r="C46" s="76"/>
      <c r="D46" s="77"/>
      <c r="E46" s="78"/>
      <c r="F46" s="79"/>
      <c r="G46" s="78"/>
      <c r="H46" s="78"/>
      <c r="I46" s="78"/>
      <c r="J46" s="78"/>
    </row>
    <row r="47" spans="1:10" ht="19.5" customHeight="1">
      <c r="A47" s="76"/>
      <c r="B47" s="76"/>
      <c r="C47" s="272"/>
      <c r="D47" s="272"/>
      <c r="E47" s="78"/>
      <c r="F47" s="78"/>
      <c r="G47" s="78"/>
      <c r="H47" s="78"/>
      <c r="I47" s="78"/>
      <c r="J47" s="78"/>
    </row>
    <row r="48" spans="1:10" ht="19.5" customHeight="1">
      <c r="A48" s="76"/>
      <c r="B48" s="76"/>
      <c r="C48" s="273"/>
      <c r="D48" s="273"/>
      <c r="E48" s="78"/>
      <c r="F48" s="78"/>
      <c r="G48" s="78"/>
      <c r="H48" s="78"/>
      <c r="I48" s="78"/>
      <c r="J48" s="78"/>
    </row>
    <row r="49" spans="1:10" ht="19.5" customHeight="1">
      <c r="A49" s="76"/>
      <c r="B49" s="76"/>
      <c r="C49" s="76"/>
      <c r="D49" s="77"/>
      <c r="E49" s="78"/>
      <c r="F49" s="78"/>
      <c r="G49" s="78"/>
      <c r="H49" s="78"/>
      <c r="I49" s="78"/>
      <c r="J49" s="78"/>
    </row>
    <row r="50" spans="1:10" ht="19.5" customHeight="1">
      <c r="A50" s="76"/>
      <c r="B50" s="76"/>
      <c r="C50" s="76"/>
      <c r="D50" s="77"/>
      <c r="E50" s="78"/>
      <c r="F50" s="78"/>
      <c r="G50" s="78"/>
      <c r="H50" s="78"/>
      <c r="I50" s="79"/>
      <c r="J50" s="78"/>
    </row>
    <row r="51" spans="1:12" ht="19.5" customHeight="1">
      <c r="A51" s="76"/>
      <c r="B51" s="76"/>
      <c r="C51" s="76"/>
      <c r="D51" s="77"/>
      <c r="E51" s="78"/>
      <c r="F51" s="78"/>
      <c r="G51" s="78"/>
      <c r="H51" s="78"/>
      <c r="I51" s="79"/>
      <c r="J51" s="78"/>
      <c r="L51" s="12"/>
    </row>
    <row r="52" spans="1:10" ht="19.5" customHeight="1">
      <c r="A52" s="76"/>
      <c r="B52" s="76"/>
      <c r="C52" s="76"/>
      <c r="D52" s="77"/>
      <c r="E52" s="78"/>
      <c r="F52" s="78"/>
      <c r="G52" s="78"/>
      <c r="H52" s="78"/>
      <c r="I52" s="78"/>
      <c r="J52" s="78"/>
    </row>
    <row r="53" spans="1:10" ht="19.5" customHeight="1">
      <c r="A53" s="76"/>
      <c r="B53" s="76"/>
      <c r="C53" s="76"/>
      <c r="D53" s="77"/>
      <c r="E53" s="78"/>
      <c r="F53" s="78"/>
      <c r="G53" s="78"/>
      <c r="H53" s="78"/>
      <c r="I53" s="78"/>
      <c r="J53" s="78"/>
    </row>
    <row r="54" spans="1:10" ht="19.5" customHeight="1">
      <c r="A54" s="76"/>
      <c r="B54" s="76"/>
      <c r="C54" s="76"/>
      <c r="D54" s="77"/>
      <c r="E54" s="78"/>
      <c r="F54" s="78"/>
      <c r="G54" s="78"/>
      <c r="H54" s="78"/>
      <c r="I54" s="78"/>
      <c r="J54" s="78"/>
    </row>
    <row r="55" spans="1:10" ht="19.5" customHeight="1">
      <c r="A55" s="80"/>
      <c r="B55" s="80"/>
      <c r="C55" s="80"/>
      <c r="D55" s="77"/>
      <c r="E55" s="81"/>
      <c r="F55" s="81"/>
      <c r="G55" s="81"/>
      <c r="H55" s="81"/>
      <c r="I55" s="81"/>
      <c r="J55" s="81"/>
    </row>
    <row r="56" spans="1:10" ht="19.5" customHeight="1">
      <c r="A56" s="80"/>
      <c r="B56" s="80"/>
      <c r="C56" s="80"/>
      <c r="D56" s="77"/>
      <c r="E56" s="81"/>
      <c r="F56" s="81"/>
      <c r="G56" s="81"/>
      <c r="H56" s="81"/>
      <c r="I56" s="81"/>
      <c r="J56" s="81"/>
    </row>
    <row r="57" spans="1:10" ht="19.5" customHeight="1">
      <c r="A57" s="80"/>
      <c r="B57" s="80"/>
      <c r="C57" s="80"/>
      <c r="D57" s="77"/>
      <c r="E57" s="81"/>
      <c r="F57" s="81"/>
      <c r="G57" s="81"/>
      <c r="H57" s="81"/>
      <c r="I57" s="81"/>
      <c r="J57" s="81"/>
    </row>
    <row r="58" spans="1:10" ht="19.5" customHeight="1">
      <c r="A58" s="80"/>
      <c r="B58" s="80"/>
      <c r="C58" s="80"/>
      <c r="D58" s="77"/>
      <c r="E58" s="80"/>
      <c r="F58" s="80"/>
      <c r="G58" s="80"/>
      <c r="H58" s="80"/>
      <c r="I58" s="80"/>
      <c r="J58" s="80"/>
    </row>
    <row r="59" ht="19.5" customHeight="1">
      <c r="D59" s="82"/>
    </row>
    <row r="60" ht="19.5" customHeight="1">
      <c r="D60" s="82"/>
    </row>
    <row r="61" ht="19.5" customHeight="1">
      <c r="D61" s="82"/>
    </row>
    <row r="62" ht="19.5" customHeight="1">
      <c r="D62" s="82"/>
    </row>
    <row r="63" ht="19.5" customHeight="1">
      <c r="D63" s="82"/>
    </row>
  </sheetData>
  <mergeCells count="6">
    <mergeCell ref="C47:D47"/>
    <mergeCell ref="C48:D48"/>
    <mergeCell ref="D1:F1"/>
    <mergeCell ref="F2:J2"/>
    <mergeCell ref="A3:J3"/>
    <mergeCell ref="A45:D45"/>
  </mergeCells>
  <printOptions/>
  <pageMargins left="0.3937007874015748" right="0.3937007874015748" top="0.3937007874015748" bottom="0.3149606299212598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C4" sqref="C4"/>
    </sheetView>
  </sheetViews>
  <sheetFormatPr defaultColWidth="9.140625" defaultRowHeight="12.75"/>
  <cols>
    <col min="1" max="1" width="6.28125" style="0" customWidth="1"/>
    <col min="5" max="5" width="25.574218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  <col min="13" max="13" width="12.57421875" style="0" bestFit="1" customWidth="1"/>
  </cols>
  <sheetData>
    <row r="1" spans="2:8" ht="33" customHeight="1">
      <c r="B1" s="362" t="s">
        <v>395</v>
      </c>
      <c r="C1" s="362"/>
      <c r="D1" s="362"/>
      <c r="E1" s="362"/>
      <c r="F1" s="362"/>
      <c r="G1" s="362"/>
      <c r="H1" s="362"/>
    </row>
    <row r="3" spans="1:8" ht="12.75">
      <c r="A3" s="1"/>
      <c r="E3" s="363" t="s">
        <v>0</v>
      </c>
      <c r="F3" s="363"/>
      <c r="G3" s="363"/>
      <c r="H3" s="363"/>
    </row>
    <row r="4" spans="1:8" ht="12.75">
      <c r="A4" s="1"/>
      <c r="E4" s="363" t="s">
        <v>1</v>
      </c>
      <c r="F4" s="363"/>
      <c r="G4" s="363"/>
      <c r="H4" s="363"/>
    </row>
    <row r="5" spans="1:8" ht="12.75">
      <c r="A5" s="1"/>
      <c r="E5" s="363" t="s">
        <v>2</v>
      </c>
      <c r="F5" s="363"/>
      <c r="G5" s="363"/>
      <c r="H5" s="363"/>
    </row>
    <row r="6" ht="12.75">
      <c r="A6" s="2"/>
    </row>
    <row r="7" ht="12.75">
      <c r="A7" s="2"/>
    </row>
    <row r="8" spans="1:9" ht="63" customHeight="1">
      <c r="A8" s="356" t="s">
        <v>3</v>
      </c>
      <c r="B8" s="356"/>
      <c r="C8" s="356"/>
      <c r="D8" s="356"/>
      <c r="E8" s="356"/>
      <c r="F8" s="356"/>
      <c r="G8" s="356"/>
      <c r="H8" s="356"/>
      <c r="I8" s="356"/>
    </row>
    <row r="9" spans="1:9" ht="27" customHeight="1" thickBot="1">
      <c r="A9" s="3"/>
      <c r="B9" s="3"/>
      <c r="C9" s="3"/>
      <c r="D9" s="3"/>
      <c r="E9" s="3"/>
      <c r="F9" s="3"/>
      <c r="G9" s="3"/>
      <c r="H9" s="3"/>
      <c r="I9" s="3"/>
    </row>
    <row r="10" spans="1:9" ht="54.75" customHeight="1" thickBot="1" thickTop="1">
      <c r="A10" s="4" t="s">
        <v>4</v>
      </c>
      <c r="B10" s="357" t="s">
        <v>5</v>
      </c>
      <c r="C10" s="357"/>
      <c r="D10" s="357"/>
      <c r="E10" s="357"/>
      <c r="F10" s="357" t="s">
        <v>6</v>
      </c>
      <c r="G10" s="357"/>
      <c r="H10" s="357"/>
      <c r="I10" s="358"/>
    </row>
    <row r="11" spans="1:9" ht="39.75" customHeight="1" thickTop="1">
      <c r="A11" s="5" t="s">
        <v>7</v>
      </c>
      <c r="B11" s="359" t="s">
        <v>8</v>
      </c>
      <c r="C11" s="359"/>
      <c r="D11" s="359"/>
      <c r="E11" s="359"/>
      <c r="F11" s="360">
        <f>171436+29500</f>
        <v>200936</v>
      </c>
      <c r="G11" s="360"/>
      <c r="H11" s="360"/>
      <c r="I11" s="361"/>
    </row>
    <row r="12" spans="1:9" ht="39.75" customHeight="1">
      <c r="A12" s="6" t="s">
        <v>9</v>
      </c>
      <c r="B12" s="355" t="s">
        <v>10</v>
      </c>
      <c r="C12" s="355"/>
      <c r="D12" s="355"/>
      <c r="E12" s="355"/>
      <c r="F12" s="347">
        <f>40300+15000</f>
        <v>55300</v>
      </c>
      <c r="G12" s="347"/>
      <c r="H12" s="347"/>
      <c r="I12" s="348"/>
    </row>
    <row r="13" spans="1:13" ht="39.75" customHeight="1">
      <c r="A13" s="6" t="s">
        <v>11</v>
      </c>
      <c r="B13" s="355" t="s">
        <v>12</v>
      </c>
      <c r="C13" s="355"/>
      <c r="D13" s="355"/>
      <c r="E13" s="355"/>
      <c r="F13" s="347">
        <v>9030</v>
      </c>
      <c r="G13" s="347"/>
      <c r="H13" s="347"/>
      <c r="I13" s="348"/>
      <c r="M13" s="7"/>
    </row>
    <row r="14" spans="1:9" ht="39.75" customHeight="1">
      <c r="A14" s="6" t="s">
        <v>13</v>
      </c>
      <c r="B14" s="349" t="s">
        <v>14</v>
      </c>
      <c r="C14" s="350"/>
      <c r="D14" s="350"/>
      <c r="E14" s="351"/>
      <c r="F14" s="352">
        <v>14300</v>
      </c>
      <c r="G14" s="353"/>
      <c r="H14" s="353"/>
      <c r="I14" s="354"/>
    </row>
    <row r="15" spans="1:9" ht="39.75" customHeight="1">
      <c r="A15" s="6" t="s">
        <v>15</v>
      </c>
      <c r="B15" s="346" t="s">
        <v>16</v>
      </c>
      <c r="C15" s="346"/>
      <c r="D15" s="346"/>
      <c r="E15" s="346"/>
      <c r="F15" s="347">
        <v>11500</v>
      </c>
      <c r="G15" s="347"/>
      <c r="H15" s="347"/>
      <c r="I15" s="348"/>
    </row>
    <row r="16" spans="1:9" ht="39.75" customHeight="1">
      <c r="A16" s="6" t="s">
        <v>17</v>
      </c>
      <c r="B16" s="346" t="s">
        <v>18</v>
      </c>
      <c r="C16" s="346"/>
      <c r="D16" s="346"/>
      <c r="E16" s="346"/>
      <c r="F16" s="347">
        <v>1400</v>
      </c>
      <c r="G16" s="347"/>
      <c r="H16" s="347"/>
      <c r="I16" s="348"/>
    </row>
    <row r="17" spans="1:9" ht="39.75" customHeight="1">
      <c r="A17" s="6" t="s">
        <v>19</v>
      </c>
      <c r="B17" s="346" t="s">
        <v>20</v>
      </c>
      <c r="C17" s="346"/>
      <c r="D17" s="346"/>
      <c r="E17" s="346"/>
      <c r="F17" s="347">
        <v>6050</v>
      </c>
      <c r="G17" s="347"/>
      <c r="H17" s="347"/>
      <c r="I17" s="348"/>
    </row>
    <row r="18" spans="1:9" ht="39.75" customHeight="1" thickBot="1">
      <c r="A18" s="8" t="s">
        <v>21</v>
      </c>
      <c r="B18" s="279" t="s">
        <v>22</v>
      </c>
      <c r="C18" s="279"/>
      <c r="D18" s="279"/>
      <c r="E18" s="279"/>
      <c r="F18" s="344">
        <v>4770</v>
      </c>
      <c r="G18" s="344"/>
      <c r="H18" s="344"/>
      <c r="I18" s="345"/>
    </row>
    <row r="19" spans="1:9" ht="39.75" customHeight="1" thickBot="1" thickTop="1">
      <c r="A19" s="340" t="s">
        <v>23</v>
      </c>
      <c r="B19" s="341"/>
      <c r="C19" s="341"/>
      <c r="D19" s="341"/>
      <c r="E19" s="341"/>
      <c r="F19" s="342">
        <f>SUM(F11:I18)</f>
        <v>303286</v>
      </c>
      <c r="G19" s="342"/>
      <c r="H19" s="342"/>
      <c r="I19" s="343"/>
    </row>
    <row r="20" ht="13.5" thickTop="1"/>
    <row r="21" spans="1:9" ht="75" customHeight="1" thickBot="1">
      <c r="A21" s="8" t="s">
        <v>24</v>
      </c>
      <c r="B21" s="279" t="s">
        <v>25</v>
      </c>
      <c r="C21" s="279"/>
      <c r="D21" s="279"/>
      <c r="E21" s="279"/>
      <c r="F21" s="338">
        <v>5714</v>
      </c>
      <c r="G21" s="338"/>
      <c r="H21" s="338"/>
      <c r="I21" s="339"/>
    </row>
    <row r="22" spans="1:9" ht="17.25" thickBot="1" thickTop="1">
      <c r="A22" s="340" t="s">
        <v>26</v>
      </c>
      <c r="B22" s="341"/>
      <c r="C22" s="341"/>
      <c r="D22" s="341"/>
      <c r="E22" s="341"/>
      <c r="F22" s="342">
        <f>F21+F19</f>
        <v>309000</v>
      </c>
      <c r="G22" s="342"/>
      <c r="H22" s="342"/>
      <c r="I22" s="343"/>
    </row>
    <row r="23" ht="13.5" thickTop="1"/>
  </sheetData>
  <mergeCells count="29">
    <mergeCell ref="B1:H1"/>
    <mergeCell ref="E3:H3"/>
    <mergeCell ref="E4:H4"/>
    <mergeCell ref="E5:H5"/>
    <mergeCell ref="A8:I8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A19:E19"/>
    <mergeCell ref="F19:I19"/>
    <mergeCell ref="B21:E21"/>
    <mergeCell ref="F21:I21"/>
    <mergeCell ref="A22:E22"/>
    <mergeCell ref="F22:I2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B1">
      <selection activeCell="C3" sqref="C3:D3"/>
    </sheetView>
  </sheetViews>
  <sheetFormatPr defaultColWidth="9.140625" defaultRowHeight="19.5" customHeight="1"/>
  <cols>
    <col min="1" max="1" width="3.140625" style="0" customWidth="1"/>
    <col min="2" max="2" width="2.28125" style="0" customWidth="1"/>
    <col min="3" max="3" width="58.421875" style="0" customWidth="1"/>
    <col min="4" max="4" width="23.57421875" style="0" customWidth="1"/>
    <col min="5" max="5" width="13.421875" style="0" bestFit="1" customWidth="1"/>
    <col min="6" max="6" width="15.00390625" style="0" bestFit="1" customWidth="1"/>
    <col min="7" max="7" width="15.140625" style="0" bestFit="1" customWidth="1"/>
  </cols>
  <sheetData>
    <row r="1" ht="19.5" customHeight="1">
      <c r="C1" s="83" t="s">
        <v>396</v>
      </c>
    </row>
    <row r="3" spans="3:5" ht="26.25" customHeight="1">
      <c r="C3" s="366" t="s">
        <v>103</v>
      </c>
      <c r="D3" s="366"/>
      <c r="E3" s="85"/>
    </row>
    <row r="4" spans="3:5" ht="26.25" customHeight="1">
      <c r="C4" s="84"/>
      <c r="D4" s="84"/>
      <c r="E4" s="85"/>
    </row>
    <row r="5" spans="1:4" ht="38.25" customHeight="1">
      <c r="A5" s="367" t="s">
        <v>104</v>
      </c>
      <c r="B5" s="367"/>
      <c r="C5" s="367"/>
      <c r="D5" s="367"/>
    </row>
    <row r="6" spans="1:4" ht="35.25" customHeight="1" thickBot="1">
      <c r="A6" s="86"/>
      <c r="B6" s="86"/>
      <c r="C6" s="86"/>
      <c r="D6" s="86"/>
    </row>
    <row r="7" spans="1:5" ht="19.5" customHeight="1" thickBot="1" thickTop="1">
      <c r="A7" s="87" t="s">
        <v>7</v>
      </c>
      <c r="B7" s="368" t="s">
        <v>105</v>
      </c>
      <c r="C7" s="368"/>
      <c r="D7" s="88">
        <f>SUM(D8:D14)</f>
        <v>1214286</v>
      </c>
      <c r="E7" s="7"/>
    </row>
    <row r="8" spans="1:4" ht="32.25" customHeight="1" thickTop="1">
      <c r="A8" s="89"/>
      <c r="B8" s="90" t="s">
        <v>102</v>
      </c>
      <c r="C8" s="91" t="s">
        <v>106</v>
      </c>
      <c r="D8" s="92">
        <v>200000</v>
      </c>
    </row>
    <row r="9" spans="1:6" ht="19.5" customHeight="1">
      <c r="A9" s="89"/>
      <c r="B9" s="90" t="s">
        <v>102</v>
      </c>
      <c r="C9" s="91" t="s">
        <v>107</v>
      </c>
      <c r="D9" s="92">
        <f>309000-D16</f>
        <v>303286</v>
      </c>
      <c r="F9" s="7"/>
    </row>
    <row r="10" spans="1:6" ht="19.5" customHeight="1">
      <c r="A10" s="89"/>
      <c r="B10" s="90" t="s">
        <v>102</v>
      </c>
      <c r="C10" s="91" t="s">
        <v>108</v>
      </c>
      <c r="D10" s="92">
        <v>25000</v>
      </c>
      <c r="F10" s="7"/>
    </row>
    <row r="11" spans="1:4" ht="35.25" customHeight="1">
      <c r="A11" s="89"/>
      <c r="B11" s="90" t="s">
        <v>102</v>
      </c>
      <c r="C11" s="91" t="s">
        <v>109</v>
      </c>
      <c r="D11" s="92">
        <v>185000</v>
      </c>
    </row>
    <row r="12" spans="1:4" ht="54.75" customHeight="1">
      <c r="A12" s="89"/>
      <c r="B12" s="90" t="s">
        <v>102</v>
      </c>
      <c r="C12" s="91" t="s">
        <v>110</v>
      </c>
      <c r="D12" s="92">
        <v>8000</v>
      </c>
    </row>
    <row r="13" spans="1:4" ht="48.75" customHeight="1">
      <c r="A13" s="89"/>
      <c r="B13" s="90" t="s">
        <v>102</v>
      </c>
      <c r="C13" s="91" t="s">
        <v>111</v>
      </c>
      <c r="D13" s="92">
        <v>23000</v>
      </c>
    </row>
    <row r="14" spans="1:4" ht="53.25" customHeight="1" thickBot="1">
      <c r="A14" s="89"/>
      <c r="B14" s="90" t="s">
        <v>102</v>
      </c>
      <c r="C14" s="91" t="s">
        <v>112</v>
      </c>
      <c r="D14" s="92">
        <v>470000</v>
      </c>
    </row>
    <row r="15" spans="1:4" ht="19.5" customHeight="1" thickBot="1" thickTop="1">
      <c r="A15" s="87" t="s">
        <v>9</v>
      </c>
      <c r="B15" s="368" t="s">
        <v>113</v>
      </c>
      <c r="C15" s="368"/>
      <c r="D15" s="88">
        <f>SUM(D16:D17)</f>
        <v>21520</v>
      </c>
    </row>
    <row r="16" spans="1:4" ht="57.75" customHeight="1" thickTop="1">
      <c r="A16" s="93"/>
      <c r="B16" s="94" t="s">
        <v>102</v>
      </c>
      <c r="C16" s="95" t="s">
        <v>25</v>
      </c>
      <c r="D16" s="96">
        <v>5714</v>
      </c>
    </row>
    <row r="17" spans="1:4" ht="43.5" customHeight="1" thickBot="1">
      <c r="A17" s="97"/>
      <c r="B17" s="98" t="s">
        <v>102</v>
      </c>
      <c r="C17" s="99" t="s">
        <v>63</v>
      </c>
      <c r="D17" s="100">
        <v>15806</v>
      </c>
    </row>
    <row r="18" spans="1:4" ht="19.5" customHeight="1" thickBot="1" thickTop="1">
      <c r="A18" s="101"/>
      <c r="B18" s="101"/>
      <c r="C18" s="102" t="s">
        <v>114</v>
      </c>
      <c r="D18" s="88">
        <f>D15+D7</f>
        <v>1235806</v>
      </c>
    </row>
    <row r="19" ht="19.5" customHeight="1" thickTop="1"/>
    <row r="20" spans="2:6" ht="19.5" customHeight="1" thickBot="1">
      <c r="B20" s="364" t="s">
        <v>115</v>
      </c>
      <c r="C20" s="364"/>
      <c r="D20" s="103">
        <f>SUM(D21:D23)</f>
        <v>1027806</v>
      </c>
      <c r="F20" s="7"/>
    </row>
    <row r="21" spans="2:7" ht="19.5" customHeight="1" thickTop="1">
      <c r="B21" s="104" t="s">
        <v>102</v>
      </c>
      <c r="C21" s="105" t="s">
        <v>116</v>
      </c>
      <c r="D21" s="106">
        <f>D9+D10</f>
        <v>328286</v>
      </c>
      <c r="F21" s="7"/>
      <c r="G21" s="7"/>
    </row>
    <row r="22" spans="2:7" ht="19.5" customHeight="1">
      <c r="B22" s="107" t="s">
        <v>102</v>
      </c>
      <c r="C22" s="108" t="s">
        <v>117</v>
      </c>
      <c r="D22" s="109">
        <f>D8</f>
        <v>200000</v>
      </c>
      <c r="G22" s="7"/>
    </row>
    <row r="23" spans="2:4" ht="19.5" customHeight="1" thickBot="1">
      <c r="B23" s="110" t="s">
        <v>102</v>
      </c>
      <c r="C23" s="111" t="s">
        <v>118</v>
      </c>
      <c r="D23" s="112">
        <f>D14+D17+D12+D16</f>
        <v>499520</v>
      </c>
    </row>
    <row r="24" spans="2:4" ht="19.5" customHeight="1" thickBot="1" thickTop="1">
      <c r="B24" s="365" t="s">
        <v>119</v>
      </c>
      <c r="C24" s="365"/>
      <c r="D24" s="113">
        <f>D25</f>
        <v>208000</v>
      </c>
    </row>
    <row r="25" spans="2:4" ht="19.5" customHeight="1" thickBot="1" thickTop="1">
      <c r="B25" s="114" t="s">
        <v>102</v>
      </c>
      <c r="C25" s="115" t="s">
        <v>118</v>
      </c>
      <c r="D25" s="116">
        <f>D13+D11</f>
        <v>208000</v>
      </c>
    </row>
    <row r="26" spans="2:4" ht="19.5" customHeight="1" thickTop="1">
      <c r="B26" s="117"/>
      <c r="D26" s="7"/>
    </row>
    <row r="27" ht="19.5" customHeight="1">
      <c r="D27" s="7"/>
    </row>
  </sheetData>
  <mergeCells count="6">
    <mergeCell ref="B20:C20"/>
    <mergeCell ref="B24:C24"/>
    <mergeCell ref="C3:D3"/>
    <mergeCell ref="A5:D5"/>
    <mergeCell ref="B7:C7"/>
    <mergeCell ref="B15:C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C2" sqref="C2"/>
    </sheetView>
  </sheetViews>
  <sheetFormatPr defaultColWidth="9.140625" defaultRowHeight="19.5" customHeight="1"/>
  <cols>
    <col min="1" max="1" width="17.421875" style="184" customWidth="1"/>
    <col min="2" max="2" width="13.421875" style="184" customWidth="1"/>
    <col min="3" max="3" width="42.7109375" style="184" customWidth="1"/>
    <col min="4" max="4" width="5.421875" style="184" customWidth="1"/>
    <col min="5" max="5" width="9.421875" style="184" customWidth="1"/>
    <col min="6" max="6" width="13.00390625" style="184" customWidth="1"/>
    <col min="7" max="7" width="13.57421875" style="184" customWidth="1"/>
    <col min="8" max="8" width="13.00390625" style="184" customWidth="1"/>
    <col min="9" max="9" width="14.28125" style="184" customWidth="1"/>
    <col min="10" max="10" width="15.57421875" style="184" customWidth="1"/>
    <col min="11" max="11" width="11.28125" style="184" bestFit="1" customWidth="1"/>
    <col min="12" max="16384" width="9.140625" style="184" customWidth="1"/>
  </cols>
  <sheetData>
    <row r="1" ht="19.5" customHeight="1">
      <c r="C1" s="83" t="s">
        <v>397</v>
      </c>
    </row>
    <row r="2" spans="4:9" ht="33" customHeight="1">
      <c r="D2" s="369" t="s">
        <v>391</v>
      </c>
      <c r="E2" s="370"/>
      <c r="F2" s="370"/>
      <c r="G2" s="370"/>
      <c r="H2" s="370"/>
      <c r="I2" s="371"/>
    </row>
    <row r="3" spans="1:9" ht="23.25" customHeight="1">
      <c r="A3" s="372" t="s">
        <v>298</v>
      </c>
      <c r="B3" s="373"/>
      <c r="C3" s="373"/>
      <c r="D3" s="373"/>
      <c r="E3" s="373"/>
      <c r="F3" s="373"/>
      <c r="G3" s="373"/>
      <c r="H3" s="373"/>
      <c r="I3" s="374"/>
    </row>
    <row r="4" ht="16.5" customHeight="1" thickBot="1"/>
    <row r="5" spans="1:10" ht="66" customHeight="1" thickBot="1" thickTop="1">
      <c r="A5" s="185" t="s">
        <v>299</v>
      </c>
      <c r="B5" s="186" t="s">
        <v>300</v>
      </c>
      <c r="C5" s="187" t="s">
        <v>301</v>
      </c>
      <c r="D5" s="187" t="s">
        <v>29</v>
      </c>
      <c r="E5" s="187" t="s">
        <v>30</v>
      </c>
      <c r="F5" s="188" t="s">
        <v>302</v>
      </c>
      <c r="G5" s="188" t="s">
        <v>303</v>
      </c>
      <c r="H5" s="188" t="s">
        <v>304</v>
      </c>
      <c r="I5" s="189" t="s">
        <v>305</v>
      </c>
      <c r="J5" s="190"/>
    </row>
    <row r="6" spans="1:12" ht="24" customHeight="1" thickTop="1">
      <c r="A6" s="375" t="s">
        <v>306</v>
      </c>
      <c r="B6" s="378">
        <v>19580.35</v>
      </c>
      <c r="C6" s="191" t="s">
        <v>307</v>
      </c>
      <c r="D6" s="192" t="s">
        <v>82</v>
      </c>
      <c r="E6" s="192" t="s">
        <v>83</v>
      </c>
      <c r="F6" s="192"/>
      <c r="G6" s="192" t="s">
        <v>58</v>
      </c>
      <c r="H6" s="193">
        <v>10000</v>
      </c>
      <c r="I6" s="381">
        <f>SUM(H6:H11)</f>
        <v>19580.35</v>
      </c>
      <c r="J6" s="194"/>
      <c r="L6" s="195"/>
    </row>
    <row r="7" spans="1:10" ht="21.75" customHeight="1">
      <c r="A7" s="376"/>
      <c r="B7" s="379"/>
      <c r="C7" s="196" t="s">
        <v>308</v>
      </c>
      <c r="D7" s="197" t="s">
        <v>51</v>
      </c>
      <c r="E7" s="197" t="s">
        <v>52</v>
      </c>
      <c r="F7" s="197" t="s">
        <v>204</v>
      </c>
      <c r="G7" s="198"/>
      <c r="H7" s="199">
        <v>2000</v>
      </c>
      <c r="I7" s="382"/>
      <c r="J7" s="190"/>
    </row>
    <row r="8" spans="1:10" ht="24" customHeight="1">
      <c r="A8" s="376"/>
      <c r="B8" s="379"/>
      <c r="C8" s="196" t="s">
        <v>308</v>
      </c>
      <c r="D8" s="197" t="s">
        <v>51</v>
      </c>
      <c r="E8" s="197" t="s">
        <v>52</v>
      </c>
      <c r="F8" s="197" t="s">
        <v>185</v>
      </c>
      <c r="G8" s="198"/>
      <c r="H8" s="199">
        <v>2000</v>
      </c>
      <c r="I8" s="382"/>
      <c r="J8" s="190"/>
    </row>
    <row r="9" spans="1:10" ht="34.5" customHeight="1">
      <c r="A9" s="376"/>
      <c r="B9" s="379"/>
      <c r="C9" s="196" t="s">
        <v>309</v>
      </c>
      <c r="D9" s="200" t="s">
        <v>95</v>
      </c>
      <c r="E9" s="200" t="s">
        <v>96</v>
      </c>
      <c r="F9" s="197" t="s">
        <v>185</v>
      </c>
      <c r="G9" s="198"/>
      <c r="H9" s="199">
        <v>500</v>
      </c>
      <c r="I9" s="382"/>
      <c r="J9" s="190"/>
    </row>
    <row r="10" spans="1:10" ht="19.5" customHeight="1">
      <c r="A10" s="376"/>
      <c r="B10" s="379"/>
      <c r="C10" s="196" t="s">
        <v>310</v>
      </c>
      <c r="D10" s="197" t="s">
        <v>82</v>
      </c>
      <c r="E10" s="197" t="s">
        <v>83</v>
      </c>
      <c r="F10" s="197" t="s">
        <v>204</v>
      </c>
      <c r="G10" s="198"/>
      <c r="H10" s="199">
        <v>300</v>
      </c>
      <c r="I10" s="382"/>
      <c r="J10" s="190"/>
    </row>
    <row r="11" spans="1:10" ht="28.5" customHeight="1" thickBot="1">
      <c r="A11" s="377"/>
      <c r="B11" s="380"/>
      <c r="C11" s="201" t="s">
        <v>311</v>
      </c>
      <c r="D11" s="202" t="s">
        <v>82</v>
      </c>
      <c r="E11" s="202" t="s">
        <v>83</v>
      </c>
      <c r="F11" s="197" t="s">
        <v>204</v>
      </c>
      <c r="G11" s="203"/>
      <c r="H11" s="204">
        <v>4780.35</v>
      </c>
      <c r="I11" s="383"/>
      <c r="J11" s="190"/>
    </row>
    <row r="12" spans="1:10" ht="23.25" customHeight="1">
      <c r="A12" s="384" t="s">
        <v>312</v>
      </c>
      <c r="B12" s="386">
        <v>10327.85</v>
      </c>
      <c r="C12" s="207" t="s">
        <v>313</v>
      </c>
      <c r="D12" s="208" t="s">
        <v>82</v>
      </c>
      <c r="E12" s="208" t="s">
        <v>83</v>
      </c>
      <c r="F12" s="210" t="s">
        <v>252</v>
      </c>
      <c r="G12" s="210"/>
      <c r="H12" s="216">
        <v>3327.85</v>
      </c>
      <c r="I12" s="388">
        <f>H12+H13</f>
        <v>10327.85</v>
      </c>
      <c r="J12" s="190"/>
    </row>
    <row r="13" spans="1:10" ht="19.5" customHeight="1" thickBot="1">
      <c r="A13" s="385"/>
      <c r="B13" s="387"/>
      <c r="C13" s="214" t="s">
        <v>314</v>
      </c>
      <c r="D13" s="197" t="s">
        <v>82</v>
      </c>
      <c r="E13" s="197" t="s">
        <v>83</v>
      </c>
      <c r="F13" s="202" t="s">
        <v>252</v>
      </c>
      <c r="G13" s="215"/>
      <c r="H13" s="216">
        <v>7000</v>
      </c>
      <c r="I13" s="389"/>
      <c r="J13" s="190"/>
    </row>
    <row r="14" spans="1:10" ht="32.25" customHeight="1">
      <c r="A14" s="390" t="s">
        <v>315</v>
      </c>
      <c r="B14" s="391">
        <v>14539.64</v>
      </c>
      <c r="C14" s="207" t="s">
        <v>316</v>
      </c>
      <c r="D14" s="210" t="s">
        <v>95</v>
      </c>
      <c r="E14" s="210" t="s">
        <v>96</v>
      </c>
      <c r="F14" s="209"/>
      <c r="G14" s="210" t="s">
        <v>41</v>
      </c>
      <c r="H14" s="211">
        <v>10439.64</v>
      </c>
      <c r="I14" s="393">
        <f>SUM(H14:H18)</f>
        <v>14539.64</v>
      </c>
      <c r="J14" s="190"/>
    </row>
    <row r="15" spans="1:10" ht="30" customHeight="1">
      <c r="A15" s="385"/>
      <c r="B15" s="392"/>
      <c r="C15" s="196" t="s">
        <v>317</v>
      </c>
      <c r="D15" s="197" t="s">
        <v>153</v>
      </c>
      <c r="E15" s="197" t="s">
        <v>156</v>
      </c>
      <c r="F15" s="197" t="s">
        <v>204</v>
      </c>
      <c r="G15" s="197"/>
      <c r="H15" s="199">
        <v>300</v>
      </c>
      <c r="I15" s="394"/>
      <c r="J15" s="190"/>
    </row>
    <row r="16" spans="1:10" ht="33.75" customHeight="1">
      <c r="A16" s="385"/>
      <c r="B16" s="392"/>
      <c r="C16" s="196" t="s">
        <v>318</v>
      </c>
      <c r="D16" s="197" t="s">
        <v>82</v>
      </c>
      <c r="E16" s="197" t="s">
        <v>83</v>
      </c>
      <c r="F16" s="197" t="s">
        <v>204</v>
      </c>
      <c r="G16" s="197"/>
      <c r="H16" s="199">
        <v>300</v>
      </c>
      <c r="I16" s="394"/>
      <c r="J16" s="190"/>
    </row>
    <row r="17" spans="1:10" ht="30.75" customHeight="1">
      <c r="A17" s="385"/>
      <c r="B17" s="392"/>
      <c r="C17" s="196" t="s">
        <v>319</v>
      </c>
      <c r="D17" s="197" t="s">
        <v>95</v>
      </c>
      <c r="E17" s="197" t="s">
        <v>96</v>
      </c>
      <c r="F17" s="197" t="s">
        <v>185</v>
      </c>
      <c r="G17" s="197"/>
      <c r="H17" s="199">
        <v>3000</v>
      </c>
      <c r="I17" s="394"/>
      <c r="J17" s="190"/>
    </row>
    <row r="18" spans="1:10" ht="28.5" customHeight="1" thickBot="1">
      <c r="A18" s="377"/>
      <c r="B18" s="380"/>
      <c r="C18" s="201" t="s">
        <v>320</v>
      </c>
      <c r="D18" s="218" t="s">
        <v>95</v>
      </c>
      <c r="E18" s="218" t="s">
        <v>96</v>
      </c>
      <c r="F18" s="218" t="s">
        <v>204</v>
      </c>
      <c r="G18" s="203"/>
      <c r="H18" s="204">
        <v>500</v>
      </c>
      <c r="I18" s="395"/>
      <c r="J18" s="190"/>
    </row>
    <row r="19" spans="1:10" ht="27.75" customHeight="1" thickBot="1">
      <c r="A19" s="212" t="s">
        <v>321</v>
      </c>
      <c r="B19" s="219">
        <v>8423.58</v>
      </c>
      <c r="C19" s="220" t="s">
        <v>322</v>
      </c>
      <c r="D19" s="221" t="s">
        <v>82</v>
      </c>
      <c r="E19" s="221" t="s">
        <v>83</v>
      </c>
      <c r="F19" s="221" t="s">
        <v>252</v>
      </c>
      <c r="G19" s="222"/>
      <c r="H19" s="213">
        <v>8423.58</v>
      </c>
      <c r="I19" s="217">
        <f>H19</f>
        <v>8423.58</v>
      </c>
      <c r="J19" s="190"/>
    </row>
    <row r="20" spans="1:10" ht="27" customHeight="1" thickBot="1">
      <c r="A20" s="223" t="s">
        <v>323</v>
      </c>
      <c r="B20" s="224">
        <v>8782.03</v>
      </c>
      <c r="C20" s="225" t="s">
        <v>322</v>
      </c>
      <c r="D20" s="226" t="s">
        <v>82</v>
      </c>
      <c r="E20" s="226" t="s">
        <v>83</v>
      </c>
      <c r="F20" s="226" t="s">
        <v>252</v>
      </c>
      <c r="G20" s="227"/>
      <c r="H20" s="228">
        <v>8782.03</v>
      </c>
      <c r="I20" s="229">
        <f>SUM(H20:H20)</f>
        <v>8782.03</v>
      </c>
      <c r="J20" s="190"/>
    </row>
    <row r="21" spans="1:10" ht="22.5" customHeight="1" thickTop="1">
      <c r="A21" s="396" t="s">
        <v>324</v>
      </c>
      <c r="B21" s="398">
        <v>20902.14</v>
      </c>
      <c r="C21" s="191" t="s">
        <v>325</v>
      </c>
      <c r="D21" s="192" t="s">
        <v>82</v>
      </c>
      <c r="E21" s="192" t="s">
        <v>83</v>
      </c>
      <c r="F21" s="230"/>
      <c r="G21" s="192" t="s">
        <v>41</v>
      </c>
      <c r="H21" s="193">
        <v>3900</v>
      </c>
      <c r="I21" s="400">
        <f>SUM(H21:H30)</f>
        <v>20902.14</v>
      </c>
      <c r="J21" s="190"/>
    </row>
    <row r="22" spans="1:10" ht="19.5" customHeight="1">
      <c r="A22" s="385"/>
      <c r="B22" s="387"/>
      <c r="C22" s="196" t="s">
        <v>314</v>
      </c>
      <c r="D22" s="197" t="s">
        <v>82</v>
      </c>
      <c r="E22" s="197" t="s">
        <v>83</v>
      </c>
      <c r="F22" s="197" t="s">
        <v>252</v>
      </c>
      <c r="G22" s="198"/>
      <c r="H22" s="199">
        <v>700</v>
      </c>
      <c r="I22" s="401"/>
      <c r="J22" s="190"/>
    </row>
    <row r="23" spans="1:10" ht="22.5" customHeight="1">
      <c r="A23" s="385"/>
      <c r="B23" s="387"/>
      <c r="C23" s="196" t="s">
        <v>326</v>
      </c>
      <c r="D23" s="197" t="s">
        <v>153</v>
      </c>
      <c r="E23" s="197" t="s">
        <v>156</v>
      </c>
      <c r="F23" s="197" t="s">
        <v>204</v>
      </c>
      <c r="G23" s="198"/>
      <c r="H23" s="199">
        <v>3000</v>
      </c>
      <c r="I23" s="401"/>
      <c r="J23" s="190"/>
    </row>
    <row r="24" spans="1:10" ht="23.25" customHeight="1">
      <c r="A24" s="385"/>
      <c r="B24" s="387"/>
      <c r="C24" s="196" t="s">
        <v>327</v>
      </c>
      <c r="D24" s="197" t="s">
        <v>95</v>
      </c>
      <c r="E24" s="197" t="s">
        <v>96</v>
      </c>
      <c r="F24" s="197" t="s">
        <v>204</v>
      </c>
      <c r="G24" s="198"/>
      <c r="H24" s="199">
        <v>2000</v>
      </c>
      <c r="I24" s="401"/>
      <c r="J24" s="190"/>
    </row>
    <row r="25" spans="1:10" ht="21" customHeight="1">
      <c r="A25" s="385"/>
      <c r="B25" s="387"/>
      <c r="C25" s="196" t="s">
        <v>308</v>
      </c>
      <c r="D25" s="197" t="s">
        <v>51</v>
      </c>
      <c r="E25" s="197" t="s">
        <v>52</v>
      </c>
      <c r="F25" s="197" t="s">
        <v>204</v>
      </c>
      <c r="G25" s="198"/>
      <c r="H25" s="199">
        <v>2400</v>
      </c>
      <c r="I25" s="401"/>
      <c r="J25" s="190"/>
    </row>
    <row r="26" spans="1:10" ht="19.5" customHeight="1">
      <c r="A26" s="385"/>
      <c r="B26" s="387"/>
      <c r="C26" s="196" t="s">
        <v>308</v>
      </c>
      <c r="D26" s="197" t="s">
        <v>51</v>
      </c>
      <c r="E26" s="197" t="s">
        <v>52</v>
      </c>
      <c r="F26" s="197" t="s">
        <v>185</v>
      </c>
      <c r="G26" s="198"/>
      <c r="H26" s="199">
        <v>2400</v>
      </c>
      <c r="I26" s="401"/>
      <c r="J26" s="190"/>
    </row>
    <row r="27" spans="1:10" ht="27.75" customHeight="1">
      <c r="A27" s="385"/>
      <c r="B27" s="387"/>
      <c r="C27" s="196" t="s">
        <v>328</v>
      </c>
      <c r="D27" s="197" t="s">
        <v>82</v>
      </c>
      <c r="E27" s="197" t="s">
        <v>83</v>
      </c>
      <c r="F27" s="197" t="s">
        <v>204</v>
      </c>
      <c r="G27" s="198"/>
      <c r="H27" s="199">
        <v>2500</v>
      </c>
      <c r="I27" s="401"/>
      <c r="J27" s="190"/>
    </row>
    <row r="28" spans="1:10" ht="19.5" customHeight="1">
      <c r="A28" s="385"/>
      <c r="B28" s="387"/>
      <c r="C28" s="196" t="s">
        <v>329</v>
      </c>
      <c r="D28" s="197" t="s">
        <v>95</v>
      </c>
      <c r="E28" s="197" t="s">
        <v>96</v>
      </c>
      <c r="F28" s="197" t="s">
        <v>185</v>
      </c>
      <c r="G28" s="198"/>
      <c r="H28" s="199">
        <v>1000</v>
      </c>
      <c r="I28" s="401"/>
      <c r="J28" s="190"/>
    </row>
    <row r="29" spans="1:10" ht="18.75" customHeight="1">
      <c r="A29" s="385"/>
      <c r="B29" s="387"/>
      <c r="C29" s="196" t="s">
        <v>330</v>
      </c>
      <c r="D29" s="197" t="s">
        <v>95</v>
      </c>
      <c r="E29" s="197" t="s">
        <v>96</v>
      </c>
      <c r="F29" s="197" t="s">
        <v>204</v>
      </c>
      <c r="G29" s="198"/>
      <c r="H29" s="199">
        <v>200</v>
      </c>
      <c r="I29" s="401"/>
      <c r="J29" s="190"/>
    </row>
    <row r="30" spans="1:10" ht="24" customHeight="1" thickBot="1">
      <c r="A30" s="397"/>
      <c r="B30" s="399"/>
      <c r="C30" s="201" t="s">
        <v>322</v>
      </c>
      <c r="D30" s="218" t="s">
        <v>82</v>
      </c>
      <c r="E30" s="218" t="s">
        <v>83</v>
      </c>
      <c r="F30" s="218" t="s">
        <v>252</v>
      </c>
      <c r="G30" s="218"/>
      <c r="H30" s="204">
        <v>2802.14</v>
      </c>
      <c r="I30" s="402"/>
      <c r="J30" s="190"/>
    </row>
    <row r="31" spans="1:10" ht="23.25" customHeight="1" thickBot="1">
      <c r="A31" s="231" t="s">
        <v>331</v>
      </c>
      <c r="B31" s="232">
        <v>8423.58</v>
      </c>
      <c r="C31" s="233" t="s">
        <v>332</v>
      </c>
      <c r="D31" s="234" t="s">
        <v>82</v>
      </c>
      <c r="E31" s="234" t="s">
        <v>83</v>
      </c>
      <c r="F31" s="235" t="s">
        <v>252</v>
      </c>
      <c r="G31" s="236"/>
      <c r="H31" s="237">
        <v>8423.58</v>
      </c>
      <c r="I31" s="238">
        <f>H31</f>
        <v>8423.58</v>
      </c>
      <c r="J31" s="190"/>
    </row>
    <row r="32" spans="1:10" ht="19.5" customHeight="1">
      <c r="A32" s="403" t="s">
        <v>333</v>
      </c>
      <c r="B32" s="404">
        <v>10439.87</v>
      </c>
      <c r="C32" s="214" t="s">
        <v>334</v>
      </c>
      <c r="D32" s="202" t="s">
        <v>82</v>
      </c>
      <c r="E32" s="202" t="s">
        <v>83</v>
      </c>
      <c r="F32" s="202" t="s">
        <v>204</v>
      </c>
      <c r="G32" s="215"/>
      <c r="H32" s="216">
        <v>1500</v>
      </c>
      <c r="I32" s="405">
        <f>SUM(H32:H34)</f>
        <v>10439.869999999999</v>
      </c>
      <c r="J32" s="190"/>
    </row>
    <row r="33" spans="1:10" ht="30" customHeight="1">
      <c r="A33" s="385"/>
      <c r="B33" s="392"/>
      <c r="C33" s="220" t="s">
        <v>335</v>
      </c>
      <c r="D33" s="221" t="s">
        <v>95</v>
      </c>
      <c r="E33" s="221" t="s">
        <v>96</v>
      </c>
      <c r="F33" s="221" t="s">
        <v>204</v>
      </c>
      <c r="G33" s="222"/>
      <c r="H33" s="213">
        <v>1500</v>
      </c>
      <c r="I33" s="406"/>
      <c r="J33" s="190"/>
    </row>
    <row r="34" spans="1:10" ht="21" customHeight="1" thickBot="1">
      <c r="A34" s="377"/>
      <c r="B34" s="380"/>
      <c r="C34" s="201" t="s">
        <v>336</v>
      </c>
      <c r="D34" s="218" t="s">
        <v>82</v>
      </c>
      <c r="E34" s="218" t="s">
        <v>83</v>
      </c>
      <c r="F34" s="203"/>
      <c r="G34" s="218" t="s">
        <v>41</v>
      </c>
      <c r="H34" s="204">
        <v>7439.87</v>
      </c>
      <c r="I34" s="407"/>
      <c r="J34" s="190"/>
    </row>
    <row r="35" spans="1:10" ht="23.25" customHeight="1" thickBot="1">
      <c r="A35" s="205" t="s">
        <v>337</v>
      </c>
      <c r="B35" s="239">
        <v>8804.44</v>
      </c>
      <c r="C35" s="201" t="s">
        <v>338</v>
      </c>
      <c r="D35" s="210" t="s">
        <v>82</v>
      </c>
      <c r="E35" s="210" t="s">
        <v>83</v>
      </c>
      <c r="F35" s="240" t="s">
        <v>252</v>
      </c>
      <c r="G35" s="210"/>
      <c r="H35" s="211">
        <v>8804.44</v>
      </c>
      <c r="I35" s="241">
        <f>SUM(H35:H35)</f>
        <v>8804.44</v>
      </c>
      <c r="J35" s="190"/>
    </row>
    <row r="36" spans="1:10" ht="23.25" customHeight="1">
      <c r="A36" s="384" t="s">
        <v>339</v>
      </c>
      <c r="B36" s="386">
        <v>10484.67</v>
      </c>
      <c r="C36" s="242" t="s">
        <v>340</v>
      </c>
      <c r="D36" s="208" t="s">
        <v>82</v>
      </c>
      <c r="E36" s="208" t="s">
        <v>83</v>
      </c>
      <c r="F36" s="208" t="s">
        <v>252</v>
      </c>
      <c r="G36" s="243"/>
      <c r="H36" s="206">
        <v>6000</v>
      </c>
      <c r="I36" s="388">
        <f>SUM(H36:H39)</f>
        <v>10484.67</v>
      </c>
      <c r="J36" s="190"/>
    </row>
    <row r="37" spans="1:10" ht="21.75" customHeight="1">
      <c r="A37" s="385"/>
      <c r="B37" s="387"/>
      <c r="C37" s="196" t="s">
        <v>334</v>
      </c>
      <c r="D37" s="200" t="s">
        <v>82</v>
      </c>
      <c r="E37" s="200" t="s">
        <v>83</v>
      </c>
      <c r="F37" s="200" t="s">
        <v>204</v>
      </c>
      <c r="G37" s="244"/>
      <c r="H37" s="245">
        <v>2484.67</v>
      </c>
      <c r="I37" s="389"/>
      <c r="J37" s="190"/>
    </row>
    <row r="38" spans="1:10" ht="19.5" customHeight="1">
      <c r="A38" s="385"/>
      <c r="B38" s="387"/>
      <c r="C38" s="196" t="s">
        <v>341</v>
      </c>
      <c r="D38" s="197" t="s">
        <v>51</v>
      </c>
      <c r="E38" s="197" t="s">
        <v>52</v>
      </c>
      <c r="F38" s="197" t="s">
        <v>204</v>
      </c>
      <c r="G38" s="244"/>
      <c r="H38" s="246">
        <v>1000</v>
      </c>
      <c r="I38" s="389"/>
      <c r="J38" s="190"/>
    </row>
    <row r="39" spans="1:10" ht="24.75" customHeight="1" thickBot="1">
      <c r="A39" s="385"/>
      <c r="B39" s="387"/>
      <c r="C39" s="247" t="s">
        <v>341</v>
      </c>
      <c r="D39" s="200" t="s">
        <v>51</v>
      </c>
      <c r="E39" s="200" t="s">
        <v>52</v>
      </c>
      <c r="F39" s="200" t="s">
        <v>185</v>
      </c>
      <c r="G39" s="244"/>
      <c r="H39" s="246">
        <v>1000</v>
      </c>
      <c r="I39" s="389"/>
      <c r="J39" s="190"/>
    </row>
    <row r="40" spans="1:10" ht="24" customHeight="1">
      <c r="A40" s="390" t="s">
        <v>342</v>
      </c>
      <c r="B40" s="391">
        <v>14046.77</v>
      </c>
      <c r="C40" s="207" t="s">
        <v>341</v>
      </c>
      <c r="D40" s="210" t="s">
        <v>51</v>
      </c>
      <c r="E40" s="210" t="s">
        <v>52</v>
      </c>
      <c r="F40" s="210" t="s">
        <v>204</v>
      </c>
      <c r="G40" s="209"/>
      <c r="H40" s="211">
        <v>1500</v>
      </c>
      <c r="I40" s="393">
        <f>SUM(H40:H42)</f>
        <v>14046.77</v>
      </c>
      <c r="J40" s="190"/>
    </row>
    <row r="41" spans="1:10" ht="19.5" customHeight="1">
      <c r="A41" s="376"/>
      <c r="B41" s="379"/>
      <c r="C41" s="196" t="s">
        <v>341</v>
      </c>
      <c r="D41" s="197" t="s">
        <v>51</v>
      </c>
      <c r="E41" s="197" t="s">
        <v>52</v>
      </c>
      <c r="F41" s="197" t="s">
        <v>185</v>
      </c>
      <c r="G41" s="198"/>
      <c r="H41" s="199">
        <v>1500</v>
      </c>
      <c r="I41" s="410"/>
      <c r="J41" s="190"/>
    </row>
    <row r="42" spans="1:10" ht="32.25" customHeight="1" thickBot="1">
      <c r="A42" s="408"/>
      <c r="B42" s="409"/>
      <c r="C42" s="248" t="s">
        <v>343</v>
      </c>
      <c r="D42" s="249" t="s">
        <v>82</v>
      </c>
      <c r="E42" s="249" t="s">
        <v>83</v>
      </c>
      <c r="F42" s="249" t="s">
        <v>252</v>
      </c>
      <c r="G42" s="249"/>
      <c r="H42" s="250">
        <v>11046.77</v>
      </c>
      <c r="I42" s="411"/>
      <c r="J42" s="190"/>
    </row>
    <row r="43" spans="1:10" ht="15.75" customHeight="1" thickTop="1">
      <c r="A43" s="412" t="s">
        <v>344</v>
      </c>
      <c r="B43" s="413">
        <v>17116.01</v>
      </c>
      <c r="C43" s="191" t="s">
        <v>341</v>
      </c>
      <c r="D43" s="192" t="s">
        <v>51</v>
      </c>
      <c r="E43" s="192" t="s">
        <v>52</v>
      </c>
      <c r="F43" s="192" t="s">
        <v>204</v>
      </c>
      <c r="G43" s="230"/>
      <c r="H43" s="193">
        <v>2000</v>
      </c>
      <c r="I43" s="414">
        <f>SUM(H43:H49)</f>
        <v>17116.010000000002</v>
      </c>
      <c r="J43" s="190"/>
    </row>
    <row r="44" spans="1:10" ht="19.5" customHeight="1">
      <c r="A44" s="376"/>
      <c r="B44" s="379"/>
      <c r="C44" s="196" t="s">
        <v>341</v>
      </c>
      <c r="D44" s="197" t="s">
        <v>51</v>
      </c>
      <c r="E44" s="197" t="s">
        <v>52</v>
      </c>
      <c r="F44" s="197" t="s">
        <v>185</v>
      </c>
      <c r="G44" s="251"/>
      <c r="H44" s="199">
        <v>1500</v>
      </c>
      <c r="I44" s="410"/>
      <c r="J44" s="190"/>
    </row>
    <row r="45" spans="1:10" ht="19.5" customHeight="1">
      <c r="A45" s="376"/>
      <c r="B45" s="379"/>
      <c r="C45" s="214" t="s">
        <v>81</v>
      </c>
      <c r="D45" s="197" t="s">
        <v>79</v>
      </c>
      <c r="E45" s="197" t="s">
        <v>80</v>
      </c>
      <c r="F45" s="197"/>
      <c r="G45" s="251" t="s">
        <v>58</v>
      </c>
      <c r="H45" s="199">
        <v>3500</v>
      </c>
      <c r="I45" s="410"/>
      <c r="J45" s="190"/>
    </row>
    <row r="46" spans="1:10" ht="17.25" customHeight="1">
      <c r="A46" s="376"/>
      <c r="B46" s="379"/>
      <c r="C46" s="196" t="s">
        <v>345</v>
      </c>
      <c r="D46" s="197" t="s">
        <v>95</v>
      </c>
      <c r="E46" s="197" t="s">
        <v>96</v>
      </c>
      <c r="F46" s="197" t="s">
        <v>204</v>
      </c>
      <c r="G46" s="251"/>
      <c r="H46" s="199">
        <v>1500</v>
      </c>
      <c r="I46" s="410"/>
      <c r="J46" s="190"/>
    </row>
    <row r="47" spans="1:10" ht="18" customHeight="1">
      <c r="A47" s="376"/>
      <c r="B47" s="379"/>
      <c r="C47" s="196" t="s">
        <v>346</v>
      </c>
      <c r="D47" s="197" t="s">
        <v>79</v>
      </c>
      <c r="E47" s="197" t="s">
        <v>270</v>
      </c>
      <c r="F47" s="197" t="s">
        <v>204</v>
      </c>
      <c r="G47" s="251"/>
      <c r="H47" s="199">
        <v>2000</v>
      </c>
      <c r="I47" s="410"/>
      <c r="J47" s="190"/>
    </row>
    <row r="48" spans="1:10" ht="27" customHeight="1">
      <c r="A48" s="376"/>
      <c r="B48" s="379"/>
      <c r="C48" s="196" t="s">
        <v>347</v>
      </c>
      <c r="D48" s="197" t="s">
        <v>95</v>
      </c>
      <c r="E48" s="197" t="s">
        <v>96</v>
      </c>
      <c r="F48" s="197" t="s">
        <v>204</v>
      </c>
      <c r="G48" s="198"/>
      <c r="H48" s="199">
        <v>1000</v>
      </c>
      <c r="I48" s="410"/>
      <c r="J48" s="190"/>
    </row>
    <row r="49" spans="1:10" ht="25.5" customHeight="1" thickBot="1">
      <c r="A49" s="377"/>
      <c r="B49" s="380"/>
      <c r="C49" s="201" t="s">
        <v>348</v>
      </c>
      <c r="D49" s="218" t="s">
        <v>82</v>
      </c>
      <c r="E49" s="218" t="s">
        <v>83</v>
      </c>
      <c r="F49" s="218"/>
      <c r="G49" s="218" t="s">
        <v>41</v>
      </c>
      <c r="H49" s="204">
        <v>5616.01</v>
      </c>
      <c r="I49" s="395"/>
      <c r="J49" s="190"/>
    </row>
    <row r="50" spans="1:10" ht="15.75" customHeight="1">
      <c r="A50" s="384" t="s">
        <v>349</v>
      </c>
      <c r="B50" s="386">
        <v>17877.71</v>
      </c>
      <c r="C50" s="207" t="s">
        <v>350</v>
      </c>
      <c r="D50" s="210" t="s">
        <v>82</v>
      </c>
      <c r="E50" s="210" t="s">
        <v>83</v>
      </c>
      <c r="F50" s="210" t="s">
        <v>252</v>
      </c>
      <c r="G50" s="210"/>
      <c r="H50" s="211">
        <v>8000</v>
      </c>
      <c r="I50" s="388">
        <f>SUM(H50:H53)</f>
        <v>17877.71</v>
      </c>
      <c r="J50" s="190"/>
    </row>
    <row r="51" spans="1:10" ht="15.75" customHeight="1">
      <c r="A51" s="385"/>
      <c r="B51" s="387"/>
      <c r="C51" s="196" t="s">
        <v>308</v>
      </c>
      <c r="D51" s="197" t="s">
        <v>51</v>
      </c>
      <c r="E51" s="197" t="s">
        <v>52</v>
      </c>
      <c r="F51" s="197" t="s">
        <v>204</v>
      </c>
      <c r="G51" s="197"/>
      <c r="H51" s="199">
        <v>1477.71</v>
      </c>
      <c r="I51" s="389"/>
      <c r="J51" s="190"/>
    </row>
    <row r="52" spans="1:10" ht="15.75" customHeight="1">
      <c r="A52" s="385"/>
      <c r="B52" s="387"/>
      <c r="C52" s="196" t="s">
        <v>308</v>
      </c>
      <c r="D52" s="197" t="s">
        <v>51</v>
      </c>
      <c r="E52" s="197" t="s">
        <v>52</v>
      </c>
      <c r="F52" s="197" t="s">
        <v>185</v>
      </c>
      <c r="G52" s="197"/>
      <c r="H52" s="199">
        <v>1400</v>
      </c>
      <c r="I52" s="389"/>
      <c r="J52" s="190"/>
    </row>
    <row r="53" spans="1:10" ht="15.75" customHeight="1" thickBot="1">
      <c r="A53" s="397"/>
      <c r="B53" s="399"/>
      <c r="C53" s="201" t="s">
        <v>351</v>
      </c>
      <c r="D53" s="218" t="s">
        <v>82</v>
      </c>
      <c r="E53" s="218" t="s">
        <v>83</v>
      </c>
      <c r="F53" s="218"/>
      <c r="G53" s="218" t="s">
        <v>58</v>
      </c>
      <c r="H53" s="204">
        <v>7000</v>
      </c>
      <c r="I53" s="415"/>
      <c r="J53" s="190"/>
    </row>
    <row r="54" spans="1:10" ht="15.75" customHeight="1">
      <c r="A54" s="384" t="s">
        <v>352</v>
      </c>
      <c r="B54" s="416">
        <v>7460.25</v>
      </c>
      <c r="C54" s="207" t="s">
        <v>353</v>
      </c>
      <c r="D54" s="252" t="s">
        <v>95</v>
      </c>
      <c r="E54" s="252" t="s">
        <v>96</v>
      </c>
      <c r="F54" s="252"/>
      <c r="G54" s="252" t="s">
        <v>58</v>
      </c>
      <c r="H54" s="211">
        <v>5500</v>
      </c>
      <c r="I54" s="418">
        <f>SUM(H54:H56)</f>
        <v>7460.25</v>
      </c>
      <c r="J54" s="190"/>
    </row>
    <row r="55" spans="1:10" ht="15.75" customHeight="1">
      <c r="A55" s="385"/>
      <c r="B55" s="392"/>
      <c r="C55" s="196" t="s">
        <v>354</v>
      </c>
      <c r="D55" s="202" t="s">
        <v>95</v>
      </c>
      <c r="E55" s="202" t="s">
        <v>96</v>
      </c>
      <c r="F55" s="202" t="s">
        <v>204</v>
      </c>
      <c r="G55" s="202"/>
      <c r="H55" s="216">
        <v>1000</v>
      </c>
      <c r="I55" s="394"/>
      <c r="J55" s="190"/>
    </row>
    <row r="56" spans="1:10" ht="15.75" customHeight="1" thickBot="1">
      <c r="A56" s="397"/>
      <c r="B56" s="417"/>
      <c r="C56" s="220" t="s">
        <v>355</v>
      </c>
      <c r="D56" s="197" t="s">
        <v>95</v>
      </c>
      <c r="E56" s="197" t="s">
        <v>96</v>
      </c>
      <c r="F56" s="197" t="s">
        <v>204</v>
      </c>
      <c r="G56" s="197"/>
      <c r="H56" s="199">
        <v>960.25</v>
      </c>
      <c r="I56" s="419"/>
      <c r="J56" s="190"/>
    </row>
    <row r="57" spans="1:10" ht="26.25" customHeight="1">
      <c r="A57" s="390" t="s">
        <v>356</v>
      </c>
      <c r="B57" s="420">
        <v>8311.57</v>
      </c>
      <c r="C57" s="207" t="s">
        <v>357</v>
      </c>
      <c r="D57" s="210" t="s">
        <v>95</v>
      </c>
      <c r="E57" s="210" t="s">
        <v>96</v>
      </c>
      <c r="F57" s="210" t="s">
        <v>252</v>
      </c>
      <c r="G57" s="209"/>
      <c r="H57" s="211">
        <v>2311.57</v>
      </c>
      <c r="I57" s="422">
        <f>H57+H58</f>
        <v>8311.57</v>
      </c>
      <c r="J57" s="190"/>
    </row>
    <row r="58" spans="1:10" ht="27.75" customHeight="1" thickBot="1">
      <c r="A58" s="377"/>
      <c r="B58" s="421"/>
      <c r="C58" s="201" t="s">
        <v>358</v>
      </c>
      <c r="D58" s="218" t="s">
        <v>79</v>
      </c>
      <c r="E58" s="218" t="s">
        <v>80</v>
      </c>
      <c r="F58" s="218"/>
      <c r="G58" s="253" t="s">
        <v>58</v>
      </c>
      <c r="H58" s="204">
        <v>6000</v>
      </c>
      <c r="I58" s="383"/>
      <c r="J58" s="190"/>
    </row>
    <row r="59" spans="1:10" ht="13.5" customHeight="1">
      <c r="A59" s="390" t="s">
        <v>359</v>
      </c>
      <c r="B59" s="391">
        <v>16779.96</v>
      </c>
      <c r="C59" s="254" t="s">
        <v>360</v>
      </c>
      <c r="D59" s="200" t="s">
        <v>82</v>
      </c>
      <c r="E59" s="200" t="s">
        <v>83</v>
      </c>
      <c r="F59" s="240"/>
      <c r="G59" s="240" t="s">
        <v>58</v>
      </c>
      <c r="H59" s="255">
        <v>6000</v>
      </c>
      <c r="I59" s="422">
        <f>SUM(H59:H61)</f>
        <v>16779.96</v>
      </c>
      <c r="J59" s="190"/>
    </row>
    <row r="60" spans="1:10" ht="15.75" customHeight="1">
      <c r="A60" s="376"/>
      <c r="B60" s="379"/>
      <c r="C60" s="196" t="s">
        <v>361</v>
      </c>
      <c r="D60" s="197" t="s">
        <v>75</v>
      </c>
      <c r="E60" s="197" t="s">
        <v>217</v>
      </c>
      <c r="F60" s="197" t="s">
        <v>252</v>
      </c>
      <c r="G60" s="198"/>
      <c r="H60" s="199">
        <v>3000</v>
      </c>
      <c r="I60" s="382"/>
      <c r="J60" s="190"/>
    </row>
    <row r="61" spans="1:10" ht="15.75" customHeight="1" thickBot="1">
      <c r="A61" s="423"/>
      <c r="B61" s="424"/>
      <c r="C61" s="247" t="s">
        <v>322</v>
      </c>
      <c r="D61" s="200" t="s">
        <v>82</v>
      </c>
      <c r="E61" s="200" t="s">
        <v>83</v>
      </c>
      <c r="F61" s="200" t="s">
        <v>252</v>
      </c>
      <c r="G61" s="244"/>
      <c r="H61" s="246">
        <v>7779.96</v>
      </c>
      <c r="I61" s="425"/>
      <c r="J61" s="190"/>
    </row>
    <row r="62" spans="1:10" ht="19.5" customHeight="1">
      <c r="A62" s="390" t="s">
        <v>362</v>
      </c>
      <c r="B62" s="391">
        <f>5700+2000+3000+1500+2000+386.47+3000</f>
        <v>17586.47</v>
      </c>
      <c r="C62" s="207" t="s">
        <v>322</v>
      </c>
      <c r="D62" s="210" t="s">
        <v>82</v>
      </c>
      <c r="E62" s="210" t="s">
        <v>83</v>
      </c>
      <c r="F62" s="210" t="s">
        <v>252</v>
      </c>
      <c r="G62" s="209"/>
      <c r="H62" s="211">
        <v>5700</v>
      </c>
      <c r="I62" s="393">
        <f>SUM(H62:H69)</f>
        <v>17586.47</v>
      </c>
      <c r="J62" s="190"/>
    </row>
    <row r="63" spans="1:10" ht="15" customHeight="1">
      <c r="A63" s="403"/>
      <c r="B63" s="404"/>
      <c r="C63" s="214" t="s">
        <v>363</v>
      </c>
      <c r="D63" s="202" t="s">
        <v>51</v>
      </c>
      <c r="E63" s="202" t="s">
        <v>52</v>
      </c>
      <c r="F63" s="202" t="s">
        <v>185</v>
      </c>
      <c r="G63" s="215"/>
      <c r="H63" s="216">
        <v>2000</v>
      </c>
      <c r="I63" s="426"/>
      <c r="J63" s="190"/>
    </row>
    <row r="64" spans="1:10" ht="19.5" customHeight="1">
      <c r="A64" s="403"/>
      <c r="B64" s="404"/>
      <c r="C64" s="214" t="s">
        <v>364</v>
      </c>
      <c r="D64" s="202" t="s">
        <v>79</v>
      </c>
      <c r="E64" s="202" t="s">
        <v>80</v>
      </c>
      <c r="F64" s="202"/>
      <c r="G64" s="202" t="s">
        <v>58</v>
      </c>
      <c r="H64" s="216">
        <v>3000</v>
      </c>
      <c r="I64" s="426"/>
      <c r="J64" s="190"/>
    </row>
    <row r="65" spans="1:10" ht="19.5" customHeight="1">
      <c r="A65" s="403"/>
      <c r="B65" s="404"/>
      <c r="C65" s="214" t="s">
        <v>365</v>
      </c>
      <c r="D65" s="202" t="s">
        <v>51</v>
      </c>
      <c r="E65" s="202" t="s">
        <v>52</v>
      </c>
      <c r="F65" s="202" t="s">
        <v>204</v>
      </c>
      <c r="G65" s="215"/>
      <c r="H65" s="216">
        <v>800</v>
      </c>
      <c r="I65" s="426"/>
      <c r="J65" s="190"/>
    </row>
    <row r="66" spans="1:10" ht="19.5" customHeight="1">
      <c r="A66" s="403"/>
      <c r="B66" s="404"/>
      <c r="C66" s="214" t="s">
        <v>365</v>
      </c>
      <c r="D66" s="202" t="s">
        <v>51</v>
      </c>
      <c r="E66" s="202" t="s">
        <v>52</v>
      </c>
      <c r="F66" s="202" t="s">
        <v>185</v>
      </c>
      <c r="G66" s="215"/>
      <c r="H66" s="216">
        <v>700</v>
      </c>
      <c r="I66" s="426"/>
      <c r="J66" s="190"/>
    </row>
    <row r="67" spans="1:10" ht="16.5" customHeight="1">
      <c r="A67" s="376"/>
      <c r="B67" s="379"/>
      <c r="C67" s="196" t="s">
        <v>366</v>
      </c>
      <c r="D67" s="197" t="s">
        <v>82</v>
      </c>
      <c r="E67" s="197" t="s">
        <v>83</v>
      </c>
      <c r="F67" s="197" t="s">
        <v>204</v>
      </c>
      <c r="G67" s="198"/>
      <c r="H67" s="199">
        <v>2000</v>
      </c>
      <c r="I67" s="410"/>
      <c r="J67" s="190"/>
    </row>
    <row r="68" spans="1:10" ht="17.25" customHeight="1">
      <c r="A68" s="376"/>
      <c r="B68" s="379"/>
      <c r="C68" s="196" t="s">
        <v>367</v>
      </c>
      <c r="D68" s="197" t="s">
        <v>95</v>
      </c>
      <c r="E68" s="197" t="s">
        <v>96</v>
      </c>
      <c r="F68" s="251" t="s">
        <v>252</v>
      </c>
      <c r="G68" s="197"/>
      <c r="H68" s="199">
        <v>386.47</v>
      </c>
      <c r="I68" s="410"/>
      <c r="J68" s="190"/>
    </row>
    <row r="69" spans="1:10" ht="28.5" customHeight="1" thickBot="1">
      <c r="A69" s="408"/>
      <c r="B69" s="409"/>
      <c r="C69" s="248" t="s">
        <v>368</v>
      </c>
      <c r="D69" s="249" t="s">
        <v>95</v>
      </c>
      <c r="E69" s="249" t="s">
        <v>96</v>
      </c>
      <c r="F69" s="249" t="s">
        <v>204</v>
      </c>
      <c r="G69" s="256"/>
      <c r="H69" s="250">
        <v>3000</v>
      </c>
      <c r="I69" s="411"/>
      <c r="J69" s="190"/>
    </row>
    <row r="70" spans="1:10" ht="21" customHeight="1" thickTop="1">
      <c r="A70" s="412" t="s">
        <v>369</v>
      </c>
      <c r="B70" s="413">
        <v>21574.23</v>
      </c>
      <c r="C70" s="191" t="s">
        <v>322</v>
      </c>
      <c r="D70" s="192" t="s">
        <v>82</v>
      </c>
      <c r="E70" s="192" t="s">
        <v>83</v>
      </c>
      <c r="F70" s="192" t="s">
        <v>252</v>
      </c>
      <c r="G70" s="230"/>
      <c r="H70" s="193">
        <v>11000</v>
      </c>
      <c r="I70" s="414">
        <f>SUM(H70:H72)</f>
        <v>21000</v>
      </c>
      <c r="J70" s="190"/>
    </row>
    <row r="71" spans="1:10" ht="18.75" customHeight="1">
      <c r="A71" s="385"/>
      <c r="B71" s="392"/>
      <c r="C71" s="247" t="s">
        <v>370</v>
      </c>
      <c r="D71" s="200" t="s">
        <v>82</v>
      </c>
      <c r="E71" s="200" t="s">
        <v>83</v>
      </c>
      <c r="F71" s="200" t="s">
        <v>204</v>
      </c>
      <c r="G71" s="222"/>
      <c r="H71" s="213">
        <v>5000</v>
      </c>
      <c r="I71" s="394"/>
      <c r="J71" s="190"/>
    </row>
    <row r="72" spans="1:10" ht="21" customHeight="1" thickBot="1">
      <c r="A72" s="377"/>
      <c r="B72" s="380"/>
      <c r="C72" s="257" t="s">
        <v>371</v>
      </c>
      <c r="D72" s="200" t="s">
        <v>153</v>
      </c>
      <c r="E72" s="200" t="s">
        <v>156</v>
      </c>
      <c r="F72" s="197" t="s">
        <v>252</v>
      </c>
      <c r="G72" s="203"/>
      <c r="H72" s="204">
        <v>5000</v>
      </c>
      <c r="I72" s="395"/>
      <c r="J72" s="190"/>
    </row>
    <row r="73" spans="1:10" ht="16.5" customHeight="1">
      <c r="A73" s="390" t="s">
        <v>372</v>
      </c>
      <c r="B73" s="391">
        <v>22403.15</v>
      </c>
      <c r="C73" s="207" t="s">
        <v>365</v>
      </c>
      <c r="D73" s="210" t="s">
        <v>51</v>
      </c>
      <c r="E73" s="210" t="s">
        <v>52</v>
      </c>
      <c r="F73" s="210" t="s">
        <v>204</v>
      </c>
      <c r="G73" s="209"/>
      <c r="H73" s="211">
        <v>1500</v>
      </c>
      <c r="I73" s="422">
        <f>SUM(H73:H78)</f>
        <v>22403.15</v>
      </c>
      <c r="J73" s="190"/>
    </row>
    <row r="74" spans="1:10" ht="19.5" customHeight="1">
      <c r="A74" s="376"/>
      <c r="B74" s="379"/>
      <c r="C74" s="214" t="s">
        <v>365</v>
      </c>
      <c r="D74" s="202" t="s">
        <v>51</v>
      </c>
      <c r="E74" s="202" t="s">
        <v>52</v>
      </c>
      <c r="F74" s="202" t="s">
        <v>185</v>
      </c>
      <c r="G74" s="258"/>
      <c r="H74" s="259">
        <v>1500</v>
      </c>
      <c r="I74" s="382"/>
      <c r="J74" s="190"/>
    </row>
    <row r="75" spans="1:10" ht="19.5" customHeight="1">
      <c r="A75" s="376"/>
      <c r="B75" s="379"/>
      <c r="C75" s="196" t="s">
        <v>373</v>
      </c>
      <c r="D75" s="197" t="s">
        <v>95</v>
      </c>
      <c r="E75" s="197" t="s">
        <v>96</v>
      </c>
      <c r="F75" s="197" t="s">
        <v>252</v>
      </c>
      <c r="G75" s="198"/>
      <c r="H75" s="199">
        <v>3000</v>
      </c>
      <c r="I75" s="382"/>
      <c r="J75" s="190"/>
    </row>
    <row r="76" spans="1:10" ht="19.5" customHeight="1">
      <c r="A76" s="376"/>
      <c r="B76" s="379"/>
      <c r="C76" s="196" t="s">
        <v>374</v>
      </c>
      <c r="D76" s="197" t="s">
        <v>95</v>
      </c>
      <c r="E76" s="197" t="s">
        <v>96</v>
      </c>
      <c r="F76" s="197" t="s">
        <v>204</v>
      </c>
      <c r="G76" s="198"/>
      <c r="H76" s="199">
        <v>600</v>
      </c>
      <c r="I76" s="382"/>
      <c r="J76" s="190"/>
    </row>
    <row r="77" spans="1:10" ht="19.5" customHeight="1">
      <c r="A77" s="376"/>
      <c r="B77" s="379"/>
      <c r="C77" s="196" t="s">
        <v>375</v>
      </c>
      <c r="D77" s="197" t="s">
        <v>82</v>
      </c>
      <c r="E77" s="197" t="s">
        <v>93</v>
      </c>
      <c r="F77" s="197" t="s">
        <v>204</v>
      </c>
      <c r="G77" s="198"/>
      <c r="H77" s="199">
        <v>800</v>
      </c>
      <c r="I77" s="382"/>
      <c r="J77" s="190"/>
    </row>
    <row r="78" spans="1:10" ht="19.5" customHeight="1" thickBot="1">
      <c r="A78" s="377"/>
      <c r="B78" s="380"/>
      <c r="C78" s="201" t="s">
        <v>376</v>
      </c>
      <c r="D78" s="218" t="s">
        <v>82</v>
      </c>
      <c r="E78" s="218" t="s">
        <v>83</v>
      </c>
      <c r="F78" s="218" t="s">
        <v>252</v>
      </c>
      <c r="G78" s="203"/>
      <c r="H78" s="204">
        <v>15003.15</v>
      </c>
      <c r="I78" s="383"/>
      <c r="J78" s="190"/>
    </row>
    <row r="79" spans="1:10" ht="28.5" customHeight="1">
      <c r="A79" s="384" t="s">
        <v>377</v>
      </c>
      <c r="B79" s="416">
        <v>13419.49</v>
      </c>
      <c r="C79" s="207" t="s">
        <v>378</v>
      </c>
      <c r="D79" s="210" t="s">
        <v>82</v>
      </c>
      <c r="E79" s="210" t="s">
        <v>83</v>
      </c>
      <c r="F79" s="210"/>
      <c r="G79" s="210" t="s">
        <v>41</v>
      </c>
      <c r="H79" s="211">
        <v>10419.49</v>
      </c>
      <c r="I79" s="418">
        <f>SUM(H79:H81)</f>
        <v>13419.49</v>
      </c>
      <c r="J79" s="190"/>
    </row>
    <row r="80" spans="1:10" ht="25.5" customHeight="1">
      <c r="A80" s="385"/>
      <c r="B80" s="392"/>
      <c r="C80" s="196" t="s">
        <v>379</v>
      </c>
      <c r="D80" s="197" t="s">
        <v>82</v>
      </c>
      <c r="E80" s="197" t="s">
        <v>380</v>
      </c>
      <c r="F80" s="197" t="s">
        <v>204</v>
      </c>
      <c r="G80" s="198"/>
      <c r="H80" s="199">
        <v>1000</v>
      </c>
      <c r="I80" s="394"/>
      <c r="J80" s="190"/>
    </row>
    <row r="81" spans="1:10" ht="33" customHeight="1" thickBot="1">
      <c r="A81" s="397"/>
      <c r="B81" s="417"/>
      <c r="C81" s="201" t="s">
        <v>381</v>
      </c>
      <c r="D81" s="218" t="s">
        <v>95</v>
      </c>
      <c r="E81" s="218" t="s">
        <v>96</v>
      </c>
      <c r="F81" s="218" t="s">
        <v>204</v>
      </c>
      <c r="G81" s="218"/>
      <c r="H81" s="204">
        <v>2000</v>
      </c>
      <c r="I81" s="419"/>
      <c r="J81" s="190"/>
    </row>
    <row r="82" spans="1:10" ht="20.25" customHeight="1">
      <c r="A82" s="384" t="s">
        <v>382</v>
      </c>
      <c r="B82" s="416">
        <v>8468.39</v>
      </c>
      <c r="C82" s="214" t="s">
        <v>365</v>
      </c>
      <c r="D82" s="202" t="s">
        <v>51</v>
      </c>
      <c r="E82" s="202" t="s">
        <v>52</v>
      </c>
      <c r="F82" s="202" t="s">
        <v>204</v>
      </c>
      <c r="G82" s="210"/>
      <c r="H82" s="211">
        <v>1500</v>
      </c>
      <c r="I82" s="427">
        <f>SUM(H82:H86)</f>
        <v>8468.39</v>
      </c>
      <c r="J82" s="190"/>
    </row>
    <row r="83" spans="1:10" ht="16.5" customHeight="1">
      <c r="A83" s="385"/>
      <c r="B83" s="392"/>
      <c r="C83" s="214" t="s">
        <v>365</v>
      </c>
      <c r="D83" s="202" t="s">
        <v>51</v>
      </c>
      <c r="E83" s="202" t="s">
        <v>52</v>
      </c>
      <c r="F83" s="202" t="s">
        <v>185</v>
      </c>
      <c r="G83" s="197"/>
      <c r="H83" s="199">
        <v>1000</v>
      </c>
      <c r="I83" s="428"/>
      <c r="J83" s="190"/>
    </row>
    <row r="84" spans="1:10" ht="17.25" customHeight="1">
      <c r="A84" s="385"/>
      <c r="B84" s="392"/>
      <c r="C84" s="196" t="s">
        <v>59</v>
      </c>
      <c r="D84" s="197" t="s">
        <v>51</v>
      </c>
      <c r="E84" s="197" t="s">
        <v>52</v>
      </c>
      <c r="F84" s="197"/>
      <c r="G84" s="197" t="s">
        <v>58</v>
      </c>
      <c r="H84" s="199">
        <v>4000</v>
      </c>
      <c r="I84" s="428"/>
      <c r="J84" s="190"/>
    </row>
    <row r="85" spans="1:10" ht="20.25" customHeight="1">
      <c r="A85" s="385"/>
      <c r="B85" s="392"/>
      <c r="C85" s="196" t="s">
        <v>383</v>
      </c>
      <c r="D85" s="197" t="s">
        <v>75</v>
      </c>
      <c r="E85" s="197" t="s">
        <v>217</v>
      </c>
      <c r="F85" s="197" t="s">
        <v>185</v>
      </c>
      <c r="G85" s="197"/>
      <c r="H85" s="199">
        <v>1800</v>
      </c>
      <c r="I85" s="428"/>
      <c r="J85" s="190"/>
    </row>
    <row r="86" spans="1:10" ht="16.5" customHeight="1" thickBot="1">
      <c r="A86" s="385"/>
      <c r="B86" s="392"/>
      <c r="C86" s="201" t="s">
        <v>384</v>
      </c>
      <c r="D86" s="218" t="s">
        <v>82</v>
      </c>
      <c r="E86" s="218" t="s">
        <v>83</v>
      </c>
      <c r="F86" s="218" t="s">
        <v>252</v>
      </c>
      <c r="G86" s="197"/>
      <c r="H86" s="199">
        <v>168.39</v>
      </c>
      <c r="I86" s="428"/>
      <c r="J86" s="190"/>
    </row>
    <row r="87" spans="1:10" ht="17.25" customHeight="1">
      <c r="A87" s="384" t="s">
        <v>385</v>
      </c>
      <c r="B87" s="386">
        <v>11851.27</v>
      </c>
      <c r="C87" s="214" t="s">
        <v>365</v>
      </c>
      <c r="D87" s="202" t="s">
        <v>51</v>
      </c>
      <c r="E87" s="202" t="s">
        <v>52</v>
      </c>
      <c r="F87" s="202" t="s">
        <v>204</v>
      </c>
      <c r="G87" s="210"/>
      <c r="H87" s="211">
        <v>600</v>
      </c>
      <c r="I87" s="388">
        <f>SUM(H87:H92)</f>
        <v>11851.27</v>
      </c>
      <c r="J87" s="190"/>
    </row>
    <row r="88" spans="1:10" ht="18" customHeight="1">
      <c r="A88" s="385"/>
      <c r="B88" s="387"/>
      <c r="C88" s="214" t="s">
        <v>365</v>
      </c>
      <c r="D88" s="202" t="s">
        <v>51</v>
      </c>
      <c r="E88" s="202" t="s">
        <v>52</v>
      </c>
      <c r="F88" s="202" t="s">
        <v>185</v>
      </c>
      <c r="G88" s="202"/>
      <c r="H88" s="216">
        <v>600</v>
      </c>
      <c r="I88" s="389"/>
      <c r="J88" s="190"/>
    </row>
    <row r="89" spans="1:10" ht="19.5" customHeight="1">
      <c r="A89" s="385"/>
      <c r="B89" s="387"/>
      <c r="C89" s="214" t="s">
        <v>386</v>
      </c>
      <c r="D89" s="202" t="s">
        <v>79</v>
      </c>
      <c r="E89" s="202" t="s">
        <v>80</v>
      </c>
      <c r="F89" s="202" t="s">
        <v>204</v>
      </c>
      <c r="G89" s="202"/>
      <c r="H89" s="216">
        <v>1750</v>
      </c>
      <c r="I89" s="389"/>
      <c r="J89" s="190"/>
    </row>
    <row r="90" spans="1:10" ht="18" customHeight="1">
      <c r="A90" s="385"/>
      <c r="B90" s="387"/>
      <c r="C90" s="214" t="s">
        <v>387</v>
      </c>
      <c r="D90" s="202" t="s">
        <v>75</v>
      </c>
      <c r="E90" s="202" t="s">
        <v>217</v>
      </c>
      <c r="F90" s="202" t="s">
        <v>252</v>
      </c>
      <c r="G90" s="202"/>
      <c r="H90" s="216">
        <v>2000</v>
      </c>
      <c r="I90" s="389"/>
      <c r="J90" s="190"/>
    </row>
    <row r="91" spans="1:10" ht="24" customHeight="1">
      <c r="A91" s="385"/>
      <c r="B91" s="387"/>
      <c r="C91" s="196" t="s">
        <v>55</v>
      </c>
      <c r="D91" s="197" t="s">
        <v>51</v>
      </c>
      <c r="E91" s="197" t="s">
        <v>52</v>
      </c>
      <c r="F91" s="198"/>
      <c r="G91" s="197" t="s">
        <v>41</v>
      </c>
      <c r="H91" s="199">
        <v>5000</v>
      </c>
      <c r="I91" s="389"/>
      <c r="J91" s="190"/>
    </row>
    <row r="92" spans="1:10" ht="19.5" customHeight="1" thickBot="1">
      <c r="A92" s="397"/>
      <c r="B92" s="399"/>
      <c r="C92" s="201" t="s">
        <v>388</v>
      </c>
      <c r="D92" s="218" t="s">
        <v>82</v>
      </c>
      <c r="E92" s="218" t="s">
        <v>83</v>
      </c>
      <c r="F92" s="218" t="s">
        <v>204</v>
      </c>
      <c r="G92" s="203"/>
      <c r="H92" s="204">
        <v>1901.27</v>
      </c>
      <c r="I92" s="415"/>
      <c r="J92" s="190"/>
    </row>
    <row r="93" spans="1:10" ht="19.5" customHeight="1" thickBot="1">
      <c r="A93" s="223" t="s">
        <v>389</v>
      </c>
      <c r="B93" s="224">
        <v>11537.62</v>
      </c>
      <c r="C93" s="225" t="s">
        <v>390</v>
      </c>
      <c r="D93" s="226" t="s">
        <v>82</v>
      </c>
      <c r="E93" s="226" t="s">
        <v>83</v>
      </c>
      <c r="F93" s="227"/>
      <c r="G93" s="226" t="s">
        <v>58</v>
      </c>
      <c r="H93" s="228">
        <v>11537.62</v>
      </c>
      <c r="I93" s="260">
        <f>SUM(H93:H93)</f>
        <v>11537.62</v>
      </c>
      <c r="J93" s="190"/>
    </row>
    <row r="94" spans="1:10" ht="19.5" customHeight="1" thickBot="1" thickTop="1">
      <c r="A94" s="261" t="s">
        <v>114</v>
      </c>
      <c r="B94" s="262">
        <f>SUM(B6:B93)</f>
        <v>309141.04000000004</v>
      </c>
      <c r="C94" s="263"/>
      <c r="D94" s="264"/>
      <c r="E94" s="264"/>
      <c r="F94" s="265">
        <f>SUM(H7:H11)+H13+SUM(H15:H20)+SUM(H22:H33)+SUM(H35:H44)+SUM(H46:H48)+SUM(H50:H52)+SUM(H55:H57)+SUM(H60:H78)+SUM(H80:H83)+SUM(H85:H90)+H92+H12</f>
        <v>212214.18</v>
      </c>
      <c r="G94" s="266">
        <f>H6+H14+H21+H34+H45+H49+H53+H54+H58+H59+H79+H84+H91+H93</f>
        <v>96352.62999999999</v>
      </c>
      <c r="H94" s="267"/>
      <c r="I94" s="268">
        <f>SUM(I6:I93)</f>
        <v>308566.81</v>
      </c>
      <c r="J94" s="190"/>
    </row>
    <row r="95" spans="2:9" ht="19.5" customHeight="1" thickTop="1">
      <c r="B95" s="269"/>
      <c r="C95" s="269"/>
      <c r="D95" s="269"/>
      <c r="E95" s="269"/>
      <c r="F95" s="269"/>
      <c r="G95" s="269"/>
      <c r="H95" s="269"/>
      <c r="I95" s="269"/>
    </row>
  </sheetData>
  <mergeCells count="56">
    <mergeCell ref="A87:A92"/>
    <mergeCell ref="B87:B92"/>
    <mergeCell ref="I87:I92"/>
    <mergeCell ref="A79:A81"/>
    <mergeCell ref="B79:B81"/>
    <mergeCell ref="I79:I81"/>
    <mergeCell ref="A82:A86"/>
    <mergeCell ref="B82:B86"/>
    <mergeCell ref="I82:I86"/>
    <mergeCell ref="A70:A72"/>
    <mergeCell ref="B70:B72"/>
    <mergeCell ref="I70:I72"/>
    <mergeCell ref="A73:A78"/>
    <mergeCell ref="B73:B78"/>
    <mergeCell ref="I73:I78"/>
    <mergeCell ref="A59:A61"/>
    <mergeCell ref="B59:B61"/>
    <mergeCell ref="I59:I61"/>
    <mergeCell ref="A62:A69"/>
    <mergeCell ref="B62:B69"/>
    <mergeCell ref="I62:I69"/>
    <mergeCell ref="A54:A56"/>
    <mergeCell ref="B54:B56"/>
    <mergeCell ref="I54:I56"/>
    <mergeCell ref="A57:A58"/>
    <mergeCell ref="B57:B58"/>
    <mergeCell ref="I57:I58"/>
    <mergeCell ref="A43:A49"/>
    <mergeCell ref="B43:B49"/>
    <mergeCell ref="I43:I49"/>
    <mergeCell ref="A50:A53"/>
    <mergeCell ref="B50:B53"/>
    <mergeCell ref="I50:I53"/>
    <mergeCell ref="A36:A39"/>
    <mergeCell ref="B36:B39"/>
    <mergeCell ref="I36:I39"/>
    <mergeCell ref="A40:A42"/>
    <mergeCell ref="B40:B42"/>
    <mergeCell ref="I40:I42"/>
    <mergeCell ref="A21:A30"/>
    <mergeCell ref="B21:B30"/>
    <mergeCell ref="I21:I30"/>
    <mergeCell ref="A32:A34"/>
    <mergeCell ref="B32:B34"/>
    <mergeCell ref="I32:I34"/>
    <mergeCell ref="A12:A13"/>
    <mergeCell ref="B12:B13"/>
    <mergeCell ref="I12:I13"/>
    <mergeCell ref="A14:A18"/>
    <mergeCell ref="B14:B18"/>
    <mergeCell ref="I14:I18"/>
    <mergeCell ref="D2:I2"/>
    <mergeCell ref="A3:I3"/>
    <mergeCell ref="A6:A11"/>
    <mergeCell ref="B6:B11"/>
    <mergeCell ref="I6:I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Jolanta Ostrowska</cp:lastModifiedBy>
  <cp:lastPrinted>2011-04-05T07:46:13Z</cp:lastPrinted>
  <dcterms:created xsi:type="dcterms:W3CDTF">2011-03-21T12:32:58Z</dcterms:created>
  <dcterms:modified xsi:type="dcterms:W3CDTF">2011-04-05T07:46:16Z</dcterms:modified>
  <cp:category/>
  <cp:version/>
  <cp:contentType/>
  <cp:contentStatus/>
</cp:coreProperties>
</file>