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3"/>
  </bookViews>
  <sheets>
    <sheet name="załacznik nr 1" sheetId="1" r:id="rId1"/>
    <sheet name="załacznik nr 2" sheetId="2" r:id="rId2"/>
    <sheet name="załacznik nr 3" sheetId="3" r:id="rId3"/>
    <sheet name="załacznik nr 4" sheetId="4" r:id="rId4"/>
    <sheet name="załacznik nr 5" sheetId="5" r:id="rId5"/>
  </sheets>
  <definedNames>
    <definedName name="_xlnm.Print_Titles" localSheetId="2">'załacznik nr 3'!$6:$6</definedName>
    <definedName name="_xlnm.Print_Titles" localSheetId="3">'załacznik nr 4'!$7:$8</definedName>
  </definedNames>
  <calcPr fullCalcOnLoad="1"/>
</workbook>
</file>

<file path=xl/sharedStrings.xml><?xml version="1.0" encoding="utf-8"?>
<sst xmlns="http://schemas.openxmlformats.org/spreadsheetml/2006/main" count="307" uniqueCount="129">
  <si>
    <t>Dział</t>
  </si>
  <si>
    <t>Rozdział</t>
  </si>
  <si>
    <t>010</t>
  </si>
  <si>
    <t>600</t>
  </si>
  <si>
    <t>60016</t>
  </si>
  <si>
    <t>700</t>
  </si>
  <si>
    <t>70005</t>
  </si>
  <si>
    <t>70095</t>
  </si>
  <si>
    <t>750</t>
  </si>
  <si>
    <t>75023</t>
  </si>
  <si>
    <t>801</t>
  </si>
  <si>
    <t>80101</t>
  </si>
  <si>
    <t>900</t>
  </si>
  <si>
    <t>Razem</t>
  </si>
  <si>
    <t>RAZEM</t>
  </si>
  <si>
    <t>01010</t>
  </si>
  <si>
    <t>6050</t>
  </si>
  <si>
    <t>754</t>
  </si>
  <si>
    <t>75412</t>
  </si>
  <si>
    <t>90015</t>
  </si>
  <si>
    <t>6060</t>
  </si>
  <si>
    <t>921</t>
  </si>
  <si>
    <t>92116</t>
  </si>
  <si>
    <t>6220</t>
  </si>
  <si>
    <t>PLAN ZADAŃ INWESTYCYJNYCH NA ROK 2010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</si>
  <si>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</si>
  <si>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</si>
  <si>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</si>
  <si>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</si>
  <si>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</si>
  <si>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</si>
  <si>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</si>
  <si>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</si>
  <si>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Wodociąg Goliszów.</t>
  </si>
  <si>
    <t>Budowa kanalizacji sanitarnej  dla wsi Rokitki Etap II,</t>
  </si>
  <si>
    <t>6058</t>
  </si>
  <si>
    <t>Budowa sieci wodno - kanalizacyjnej dla wsi Pawlikowice etap II</t>
  </si>
  <si>
    <t>6059</t>
  </si>
  <si>
    <t>Wykonanie dokumentacji technicznej budowy kanalizacji sanitarnej dla wsi: Jerzmanowice etap I, Witków etap II, Groble etap III, Stary Łom etap IV, Krzywa etap V, Osetnica etap VI, Konradówka etap VII, Piotrowice etap VII</t>
  </si>
  <si>
    <t>Wykonanie przyłącza energetycznego pompowni w Gołocinie.</t>
  </si>
  <si>
    <t>Budowa Stacji Uzdatniania Wody w miejscowości Okmiany II</t>
  </si>
  <si>
    <t>Wykonanie projektu przyłącza energetycznego oczyszczalni ścieków w Zamienicach</t>
  </si>
  <si>
    <t>Modernizacja sieci wodociągowej Konradówka - Gołaczów</t>
  </si>
  <si>
    <t>Modernizacja sieci wodno - kanalizacyjnej Dobroszów Siedliska</t>
  </si>
  <si>
    <t>Remont drogi gminnej w Niedźwiedzicach</t>
  </si>
  <si>
    <t>Budowa chodnika we wsi Rokitki - etap I wraz z poszerzeniem jezdni drogi - etap II</t>
  </si>
  <si>
    <t>Adaptacja budynku biblioteki gminnej na mieszkania</t>
  </si>
  <si>
    <t>Zakup  gruntów  ANR</t>
  </si>
  <si>
    <t>Remont świetlicy wiejskiej w Goliszowie</t>
  </si>
  <si>
    <t>Budowa dwóch socjalnych budynków mieszkalnych 12-to rodzinnych wraz z przyłączami: wody, kanalizacji sanitarnej i energii elektrycznej - wykonanie segmentu A, etap II</t>
  </si>
  <si>
    <t>Zakup  sprzętu  informatycznego i oprogramowania  na  potrzeby  Urzędu  Gminy</t>
  </si>
  <si>
    <t>Modernizacja zaplecza remizy OSP w Witkowie</t>
  </si>
  <si>
    <t>Modernizacja Remizy OSP w Niedżwiedzicach</t>
  </si>
  <si>
    <t>Zakup gruntów przyległych do Remizy OSP w Krzywej</t>
  </si>
  <si>
    <t>Wykonanie tablicy pamiątkowej dla projektu pn.: "Budowa sali sportowej przy Szkole Podstawowej w  Krzywej 52"</t>
  </si>
  <si>
    <t>Zakup punktów oświetleniowych na terenie miejscowości: Groble, Konradówka - Piotrowice, Michów, Osetnica</t>
  </si>
  <si>
    <t>90095</t>
  </si>
  <si>
    <t>Dotacja celowa na budowę schroniska dla zwierząt</t>
  </si>
  <si>
    <t>92109</t>
  </si>
  <si>
    <t>Montaż kominka w świetlicy wiejskiej we wsi Biskupin</t>
  </si>
  <si>
    <t>Wykonanie elewacji i wiatrołapu w świetlicy wiejskiej w Goliszowie</t>
  </si>
  <si>
    <t>Wykonanie ogrodzenia świetlicy Gołocin - Pawlikowice wraz z tarasem</t>
  </si>
  <si>
    <t>Budowa zaplecza magazynowego w świetlicy we wsi Stary Łom</t>
  </si>
  <si>
    <t>Zakup szafy chłodniczej do kuchni w świetlicy w Zamienicach</t>
  </si>
  <si>
    <t>Wykonanie projektu pn.:Remont Gminnego Ośrodka Kultury i Rekreacji w Piotrowicach obejmujący: Inwentaryzację architektoniczną budynku, projekt wymiany okien, projekt wymiany sieci wodnej, kanalizacyjnej, elektrycznej oraz centralnego ogrzewania.</t>
  </si>
  <si>
    <t>Remont Gminnego Ośrodka Kultury i Rekreacji w Piotrowicach obejmujący wymianę okien - etap I</t>
  </si>
  <si>
    <t>Dotacja na budowę punktu bibliotecznego wraz z zapleczem szkoleniowo - warsztatowym we wsi Witków</t>
  </si>
  <si>
    <t>Dotacja na modernizację ogrzewania Gminnej Biblioteki Publicznej w Chojnowie z/s w Krzywej Filia w Dobroszowie i Białej</t>
  </si>
  <si>
    <t>926</t>
  </si>
  <si>
    <t>92601</t>
  </si>
  <si>
    <t>Budowa kompleksu boisk sportowych w ramach programu "Moje Boisko - Orlik 2012" (boisko piłkarskie oraz boisko wielofunkcyjne wraz z zapleczem sanitarno - szatniowym) przy Zespole Szkolno - Przedszkolnym w Rokitkach</t>
  </si>
  <si>
    <t>92695</t>
  </si>
  <si>
    <t>Budowa ogólnodostępnej strefy rekreacyjno - wypoczynkowej w Budziwojowie</t>
  </si>
  <si>
    <t>Budowa placu zabaw we wsi Jerzmanowice</t>
  </si>
  <si>
    <t>Budowa placu zabaw we wsi Strupice</t>
  </si>
  <si>
    <t>Wykonanie studni oraz montażem sprzętu nawadniającego przy boisku sportowym we wsi Niedźwiedzice</t>
  </si>
  <si>
    <t>Wykonanie studni głębinowej z pompą przy boisku sportowym we wsi Witków</t>
  </si>
  <si>
    <t>Renowacja murawy boiska we wsi Krzywa</t>
  </si>
  <si>
    <t>Wykonanie przyłączy do boiska sportowego we wsi Krzywa</t>
  </si>
  <si>
    <t>Wyposażenie boiska sportowego w zaplecze kontenerowe socjalne we wsi Budziwojów</t>
  </si>
  <si>
    <t>Wykonanie przyłączy do boiska sportowego we wsi Budziwojów</t>
  </si>
  <si>
    <t>Zakup kosiarki do koszenia na boisku sportowym w Goliszowie</t>
  </si>
  <si>
    <t>*</t>
  </si>
  <si>
    <t>Załącznik Nr 6 do Uchwały Rady Gminy w Chojnowie                        Nr XLIII/257/2009 z dnia 18 grudnia 2009r.</t>
  </si>
  <si>
    <t>Załacznik nr 15 do Uchwały Nr XLIII/257/2009</t>
  </si>
  <si>
    <t xml:space="preserve">Rady Gminy w Chojnowie </t>
  </si>
  <si>
    <t>z dnia 18 grudnia 2009</t>
  </si>
  <si>
    <t>LIMITY WYDATKÓW NA WIELOLETNIE PROGRAMY INWESTYCYJNE NA LATA 2010-2012</t>
  </si>
  <si>
    <t>Przewidywany termin realizacji</t>
  </si>
  <si>
    <t>Nazwa zadania  (inwestycji)</t>
  </si>
  <si>
    <t>Wartość szacunkowa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</si>
  <si>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</si>
  <si>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</si>
  <si>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</si>
  <si>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</si>
  <si>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</si>
  <si>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KANALIZACJA I WODOCIĄGI</t>
  </si>
  <si>
    <t>Wykonanie projekt przyłącza energetycznego oczyszczalni ścieków w Zamienicach</t>
  </si>
  <si>
    <t>x</t>
  </si>
  <si>
    <t>Budowa kanalizacji sanitarnej dla wsi Zamienice etap I (tranzyt)</t>
  </si>
  <si>
    <t>Budowa oczyszczalni ścieków we wsi Zamienice etap V</t>
  </si>
  <si>
    <t>Budowa SUW w miejscowości Okmiany</t>
  </si>
  <si>
    <t xml:space="preserve">Budowa sieci kanalizacji sanitarnej dla wsi Budziwojów i Gołaczów etap I </t>
  </si>
  <si>
    <t>DROGI</t>
  </si>
  <si>
    <t xml:space="preserve">Remont drogi gminnej w Niedźwiedzicach </t>
  </si>
  <si>
    <t>Wykonanie drogi gminnej w miejscowości Gołocin</t>
  </si>
  <si>
    <t>BUDOWNICTWO</t>
  </si>
  <si>
    <t>INFRASTRUKTURA WIEJSKA</t>
  </si>
  <si>
    <t>2010</t>
  </si>
  <si>
    <t>Remont dróg gminnych w miejscowości Osetnica oraz w miejscowości Jaroszówka</t>
  </si>
  <si>
    <t>Załącznik Nr 1 do Uchwały Rady Gminy Chojnów</t>
  </si>
  <si>
    <t>DOCHODY</t>
  </si>
  <si>
    <t>Paragraf</t>
  </si>
  <si>
    <t>Treść</t>
  </si>
  <si>
    <t>Zmniejszenia</t>
  </si>
  <si>
    <t>Zwiększenia</t>
  </si>
  <si>
    <t>Kultura fizyczna i sport</t>
  </si>
  <si>
    <t>Pozostała działalność</t>
  </si>
  <si>
    <t>6300</t>
  </si>
  <si>
    <t>Wpływy z tytułu pomocy finansowej udzielanej między jednostkami samorządu terytorialnego na dofinansowanie własnych zadań inwestycyjnych i zakupów inwestycyjnych</t>
  </si>
  <si>
    <t>Przychody z zaciągniętych pożyczek i kredytów na rynku krajowym</t>
  </si>
  <si>
    <t>Infrastruktura wodociągowa i sanitacyjna wsi</t>
  </si>
  <si>
    <t>Wydatki inwestycyjne jednostek budżetowych</t>
  </si>
  <si>
    <t>Rolnictwo i łowiectwo</t>
  </si>
  <si>
    <t>Załącznik Nr 2 do Uchwały Rady Gminy Chojnów</t>
  </si>
  <si>
    <t>WYDATKI</t>
  </si>
  <si>
    <t>Nr LVI/308/2010 z dnia  16 września 2010r.</t>
  </si>
  <si>
    <t>Załącznik Nr 3 do Uchwały Rady Gminy Chojnów Nr LVI/308/201                                                 z dnia 16  września 2010</t>
  </si>
  <si>
    <t>Załącznik Nr 4 do Uchwały Rady Gminy Chojnów                                                           Nr LVI/308/2010 z dnia 16 września 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</si>
</sst>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,??0.00"/>
    <numFmt numFmtId="165" formatCode="_-* #,##0\ _z_ł_-;\-* #,##0\ _z_ł_-;_-* &quot;-&quot;??\ _z_ł_-;_-@_-"/>
    <numFmt numFmtId="166" formatCode="00\-000"/>
  </numFmts>
  <fonts count="2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sz val="7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5"/>
      <name val="Arial"/>
      <family val="0"/>
    </font>
    <font>
      <b/>
      <sz val="5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8.5"/>
      <color indexed="8"/>
      <name val="Arial"/>
      <family val="0"/>
    </font>
    <font>
      <b/>
      <sz val="9.75"/>
      <color indexed="8"/>
      <name val="Arial"/>
      <family val="2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 CE"/>
      <family val="0"/>
    </font>
    <font>
      <sz val="8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8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16"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45">
    <xf numFmtId="0" fontId="1" fillId="0" borderId="0" xfId="0" applyNumberFormat="1" applyFill="1" applyBorder="1" applyAlignment="1" applyProtection="1">
      <alignment horizontal="left"/>
      <protection locked="0"/>
    </xf>
    <xf numFmtId="0" fontId="5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justify" vertical="center" wrapText="1"/>
    </xf>
    <xf numFmtId="165" fontId="8" fillId="0" borderId="5" xfId="15" applyNumberFormat="1" applyFont="1" applyFill="1" applyBorder="1" applyAlignment="1">
      <alignment vertical="center"/>
    </xf>
    <xf numFmtId="165" fontId="11" fillId="0" borderId="6" xfId="15" applyNumberFormat="1" applyFont="1" applyFill="1" applyBorder="1" applyAlignment="1">
      <alignment vertical="center"/>
    </xf>
    <xf numFmtId="49" fontId="11" fillId="0" borderId="7" xfId="0" applyNumberFormat="1" applyFont="1" applyFill="1" applyBorder="1" applyAlignment="1">
      <alignment vertical="center"/>
    </xf>
    <xf numFmtId="49" fontId="11" fillId="0" borderId="8" xfId="0" applyNumberFormat="1" applyFont="1" applyFill="1" applyBorder="1" applyAlignment="1">
      <alignment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vertical="center" wrapText="1"/>
    </xf>
    <xf numFmtId="165" fontId="8" fillId="0" borderId="8" xfId="15" applyNumberFormat="1" applyFont="1" applyFill="1" applyBorder="1" applyAlignment="1">
      <alignment vertical="center"/>
    </xf>
    <xf numFmtId="165" fontId="11" fillId="0" borderId="9" xfId="15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165" fontId="8" fillId="0" borderId="11" xfId="15" applyNumberFormat="1" applyFont="1" applyFill="1" applyBorder="1" applyAlignment="1">
      <alignment horizontal="center" vertical="center"/>
    </xf>
    <xf numFmtId="165" fontId="8" fillId="0" borderId="12" xfId="15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justify" vertical="center" wrapText="1"/>
    </xf>
    <xf numFmtId="165" fontId="8" fillId="0" borderId="12" xfId="15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8" xfId="0" applyNumberFormat="1" applyFont="1" applyFill="1" applyBorder="1" applyAlignment="1">
      <alignment horizontal="justify" vertical="center" wrapText="1"/>
    </xf>
    <xf numFmtId="49" fontId="13" fillId="0" borderId="12" xfId="0" applyNumberFormat="1" applyFont="1" applyFill="1" applyBorder="1" applyAlignment="1">
      <alignment horizontal="justify" vertical="center" wrapText="1"/>
    </xf>
    <xf numFmtId="165" fontId="11" fillId="0" borderId="14" xfId="15" applyNumberFormat="1" applyFont="1" applyFill="1" applyBorder="1" applyAlignment="1">
      <alignment vertical="center"/>
    </xf>
    <xf numFmtId="49" fontId="11" fillId="0" borderId="8" xfId="15" applyNumberFormat="1" applyFont="1" applyFill="1" applyBorder="1" applyAlignment="1">
      <alignment horizontal="center" vertical="center"/>
    </xf>
    <xf numFmtId="49" fontId="13" fillId="0" borderId="12" xfId="15" applyNumberFormat="1" applyFont="1" applyFill="1" applyBorder="1" applyAlignment="1">
      <alignment horizontal="justify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165" fontId="8" fillId="0" borderId="16" xfId="15" applyNumberFormat="1" applyFont="1" applyFill="1" applyBorder="1" applyAlignment="1">
      <alignment vertical="center"/>
    </xf>
    <xf numFmtId="165" fontId="11" fillId="0" borderId="17" xfId="15" applyNumberFormat="1" applyFont="1" applyFill="1" applyBorder="1" applyAlignment="1">
      <alignment vertical="center"/>
    </xf>
    <xf numFmtId="49" fontId="13" fillId="0" borderId="8" xfId="15" applyNumberFormat="1" applyFont="1" applyFill="1" applyBorder="1" applyAlignment="1">
      <alignment horizontal="justify" vertical="center" wrapText="1"/>
    </xf>
    <xf numFmtId="165" fontId="8" fillId="0" borderId="8" xfId="15" applyNumberFormat="1" applyFont="1" applyFill="1" applyBorder="1" applyAlignment="1">
      <alignment horizontal="center" vertical="center"/>
    </xf>
    <xf numFmtId="49" fontId="11" fillId="0" borderId="11" xfId="15" applyNumberFormat="1" applyFont="1" applyFill="1" applyBorder="1" applyAlignment="1">
      <alignment horizontal="center" vertical="center"/>
    </xf>
    <xf numFmtId="49" fontId="13" fillId="0" borderId="11" xfId="15" applyNumberFormat="1" applyFont="1" applyFill="1" applyBorder="1" applyAlignment="1">
      <alignment horizontal="justify" vertical="center" wrapText="1"/>
    </xf>
    <xf numFmtId="165" fontId="8" fillId="0" borderId="11" xfId="15" applyNumberFormat="1" applyFont="1" applyFill="1" applyBorder="1" applyAlignment="1">
      <alignment vertical="center"/>
    </xf>
    <xf numFmtId="165" fontId="11" fillId="0" borderId="18" xfId="15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horizontal="justify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justify" vertical="center" wrapText="1"/>
    </xf>
    <xf numFmtId="165" fontId="8" fillId="0" borderId="20" xfId="15" applyNumberFormat="1" applyFont="1" applyFill="1" applyBorder="1" applyAlignment="1">
      <alignment vertical="center"/>
    </xf>
    <xf numFmtId="165" fontId="11" fillId="0" borderId="21" xfId="15" applyNumberFormat="1" applyFont="1" applyFill="1" applyBorder="1" applyAlignment="1">
      <alignment vertical="center"/>
    </xf>
    <xf numFmtId="49" fontId="6" fillId="0" borderId="22" xfId="15" applyNumberFormat="1" applyFont="1" applyFill="1" applyBorder="1" applyAlignment="1">
      <alignment horizontal="center" vertical="center"/>
    </xf>
    <xf numFmtId="165" fontId="7" fillId="0" borderId="2" xfId="15" applyNumberFormat="1" applyFont="1" applyFill="1" applyBorder="1" applyAlignment="1">
      <alignment horizontal="center" vertical="center"/>
    </xf>
    <xf numFmtId="165" fontId="7" fillId="0" borderId="2" xfId="15" applyNumberFormat="1" applyFont="1" applyFill="1" applyBorder="1" applyAlignment="1">
      <alignment vertical="center"/>
    </xf>
    <xf numFmtId="165" fontId="11" fillId="0" borderId="3" xfId="15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wrapText="1"/>
    </xf>
    <xf numFmtId="165" fontId="12" fillId="0" borderId="0" xfId="15" applyNumberFormat="1" applyFont="1" applyFill="1" applyAlignment="1">
      <alignment vertical="center"/>
    </xf>
    <xf numFmtId="165" fontId="8" fillId="0" borderId="0" xfId="15" applyNumberFormat="1" applyFont="1" applyFill="1" applyAlignment="1">
      <alignment vertical="center"/>
    </xf>
    <xf numFmtId="165" fontId="5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5" fillId="0" borderId="0" xfId="0" applyFill="1" applyAlignment="1">
      <alignment wrapText="1"/>
    </xf>
    <xf numFmtId="43" fontId="6" fillId="0" borderId="0" xfId="15" applyFont="1" applyFill="1" applyAlignment="1">
      <alignment vertical="center" wrapText="1"/>
    </xf>
    <xf numFmtId="43" fontId="13" fillId="0" borderId="16" xfId="15" applyFont="1" applyFill="1" applyBorder="1" applyAlignment="1">
      <alignment horizontal="center" vertical="center" wrapText="1"/>
    </xf>
    <xf numFmtId="43" fontId="13" fillId="0" borderId="17" xfId="15" applyFont="1" applyFill="1" applyBorder="1" applyAlignment="1">
      <alignment horizontal="center" vertical="center" wrapText="1"/>
    </xf>
    <xf numFmtId="49" fontId="6" fillId="0" borderId="23" xfId="15" applyNumberFormat="1" applyFont="1" applyFill="1" applyBorder="1" applyAlignment="1">
      <alignment horizontal="center" vertical="center"/>
    </xf>
    <xf numFmtId="165" fontId="5" fillId="0" borderId="5" xfId="15" applyNumberFormat="1" applyFill="1" applyBorder="1" applyAlignment="1">
      <alignment horizontal="center" vertical="center"/>
    </xf>
    <xf numFmtId="165" fontId="5" fillId="0" borderId="6" xfId="15" applyNumberFormat="1" applyFill="1" applyBorder="1" applyAlignment="1">
      <alignment horizontal="center" vertical="center"/>
    </xf>
    <xf numFmtId="49" fontId="5" fillId="0" borderId="20" xfId="15" applyNumberFormat="1" applyFont="1" applyFill="1" applyBorder="1" applyAlignment="1">
      <alignment horizontal="justify" vertical="center" wrapText="1"/>
    </xf>
    <xf numFmtId="165" fontId="5" fillId="0" borderId="11" xfId="15" applyNumberFormat="1" applyFill="1" applyBorder="1" applyAlignment="1">
      <alignment horizontal="center" vertical="center"/>
    </xf>
    <xf numFmtId="165" fontId="5" fillId="0" borderId="18" xfId="15" applyNumberFormat="1" applyFill="1" applyBorder="1" applyAlignment="1">
      <alignment horizontal="center" vertical="center"/>
    </xf>
    <xf numFmtId="49" fontId="5" fillId="0" borderId="8" xfId="15" applyNumberFormat="1" applyFont="1" applyFill="1" applyBorder="1" applyAlignment="1">
      <alignment horizontal="justify" vertical="center" wrapText="1"/>
    </xf>
    <xf numFmtId="49" fontId="5" fillId="0" borderId="12" xfId="15" applyNumberFormat="1" applyFont="1" applyFill="1" applyBorder="1" applyAlignment="1">
      <alignment horizontal="justify" vertical="center" wrapText="1"/>
    </xf>
    <xf numFmtId="49" fontId="5" fillId="0" borderId="16" xfId="15" applyNumberFormat="1" applyFont="1" applyFill="1" applyBorder="1" applyAlignment="1">
      <alignment horizontal="justify" vertical="center" wrapText="1"/>
    </xf>
    <xf numFmtId="165" fontId="5" fillId="0" borderId="16" xfId="15" applyNumberFormat="1" applyFill="1" applyBorder="1" applyAlignment="1">
      <alignment horizontal="center" vertical="center"/>
    </xf>
    <xf numFmtId="165" fontId="5" fillId="0" borderId="17" xfId="15" applyNumberFormat="1" applyFill="1" applyBorder="1" applyAlignment="1">
      <alignment horizontal="center" vertical="center"/>
    </xf>
    <xf numFmtId="43" fontId="6" fillId="0" borderId="1" xfId="15" applyFont="1" applyFill="1" applyBorder="1" applyAlignment="1">
      <alignment horizontal="center" vertical="center"/>
    </xf>
    <xf numFmtId="43" fontId="19" fillId="0" borderId="2" xfId="15" applyFont="1" applyFill="1" applyBorder="1" applyAlignment="1">
      <alignment horizontal="center" vertical="center" wrapText="1"/>
    </xf>
    <xf numFmtId="165" fontId="6" fillId="0" borderId="2" xfId="15" applyNumberFormat="1" applyFont="1" applyFill="1" applyBorder="1" applyAlignment="1">
      <alignment horizontal="center" vertical="center"/>
    </xf>
    <xf numFmtId="165" fontId="6" fillId="0" borderId="3" xfId="15" applyNumberFormat="1" applyFont="1" applyFill="1" applyBorder="1" applyAlignment="1">
      <alignment horizontal="center" vertical="center"/>
    </xf>
    <xf numFmtId="165" fontId="5" fillId="0" borderId="5" xfId="15" applyNumberFormat="1" applyFont="1" applyFill="1" applyBorder="1" applyAlignment="1">
      <alignment horizontal="center" vertical="center"/>
    </xf>
    <xf numFmtId="165" fontId="5" fillId="0" borderId="8" xfId="15" applyNumberFormat="1" applyFont="1" applyFill="1" applyBorder="1" applyAlignment="1">
      <alignment horizontal="center" vertical="center"/>
    </xf>
    <xf numFmtId="165" fontId="5" fillId="0" borderId="8" xfId="15" applyNumberFormat="1" applyFill="1" applyBorder="1" applyAlignment="1">
      <alignment horizontal="center" vertical="center"/>
    </xf>
    <xf numFmtId="165" fontId="5" fillId="0" borderId="11" xfId="15" applyNumberFormat="1" applyFont="1" applyFill="1" applyBorder="1" applyAlignment="1">
      <alignment horizontal="center" vertical="center"/>
    </xf>
    <xf numFmtId="165" fontId="5" fillId="0" borderId="20" xfId="15" applyNumberFormat="1" applyFill="1" applyBorder="1" applyAlignment="1">
      <alignment horizontal="center" vertical="center"/>
    </xf>
    <xf numFmtId="43" fontId="6" fillId="0" borderId="2" xfId="15" applyFont="1" applyFill="1" applyBorder="1" applyAlignment="1">
      <alignment horizontal="center" vertical="center"/>
    </xf>
    <xf numFmtId="165" fontId="6" fillId="0" borderId="2" xfId="15" applyNumberFormat="1" applyFont="1" applyFill="1" applyBorder="1" applyAlignment="1">
      <alignment horizontal="center" vertical="center"/>
    </xf>
    <xf numFmtId="165" fontId="6" fillId="0" borderId="3" xfId="15" applyNumberFormat="1" applyFont="1" applyFill="1" applyBorder="1" applyAlignment="1">
      <alignment horizontal="center" vertical="center"/>
    </xf>
    <xf numFmtId="43" fontId="6" fillId="0" borderId="24" xfId="15" applyFont="1" applyFill="1" applyBorder="1" applyAlignment="1">
      <alignment horizontal="center" vertical="center"/>
    </xf>
    <xf numFmtId="165" fontId="6" fillId="0" borderId="24" xfId="15" applyNumberFormat="1" applyFont="1" applyFill="1" applyBorder="1" applyAlignment="1">
      <alignment horizontal="center" vertical="center"/>
    </xf>
    <xf numFmtId="165" fontId="5" fillId="0" borderId="5" xfId="15" applyNumberFormat="1" applyFont="1" applyFill="1" applyBorder="1" applyAlignment="1">
      <alignment horizontal="center" vertical="center"/>
    </xf>
    <xf numFmtId="165" fontId="5" fillId="0" borderId="25" xfId="15" applyNumberFormat="1" applyFont="1" applyFill="1" applyBorder="1" applyAlignment="1">
      <alignment horizontal="center" vertical="center"/>
    </xf>
    <xf numFmtId="165" fontId="5" fillId="0" borderId="8" xfId="15" applyNumberFormat="1" applyFont="1" applyFill="1" applyBorder="1" applyAlignment="1">
      <alignment horizontal="center" vertical="center"/>
    </xf>
    <xf numFmtId="165" fontId="5" fillId="0" borderId="9" xfId="15" applyNumberFormat="1" applyFont="1" applyFill="1" applyBorder="1" applyAlignment="1">
      <alignment horizontal="center" vertical="center"/>
    </xf>
    <xf numFmtId="43" fontId="6" fillId="0" borderId="2" xfId="15" applyFont="1" applyFill="1" applyBorder="1" applyAlignment="1">
      <alignment horizontal="center" vertical="center" wrapText="1"/>
    </xf>
    <xf numFmtId="43" fontId="6" fillId="0" borderId="24" xfId="15" applyFont="1" applyFill="1" applyBorder="1" applyAlignment="1">
      <alignment horizontal="center" vertical="center" wrapText="1"/>
    </xf>
    <xf numFmtId="49" fontId="5" fillId="0" borderId="5" xfId="15" applyNumberFormat="1" applyFont="1" applyFill="1" applyBorder="1" applyAlignment="1">
      <alignment horizontal="justify" vertical="center" wrapText="1"/>
    </xf>
    <xf numFmtId="43" fontId="5" fillId="0" borderId="5" xfId="15" applyFont="1" applyFill="1" applyBorder="1" applyAlignment="1">
      <alignment horizontal="center" vertical="center"/>
    </xf>
    <xf numFmtId="165" fontId="5" fillId="0" borderId="25" xfId="15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justify" vertical="center" wrapText="1"/>
    </xf>
    <xf numFmtId="165" fontId="5" fillId="0" borderId="12" xfId="15" applyNumberFormat="1" applyFont="1" applyFill="1" applyBorder="1" applyAlignment="1">
      <alignment horizontal="center" vertical="center"/>
    </xf>
    <xf numFmtId="43" fontId="5" fillId="0" borderId="12" xfId="15" applyFont="1" applyFill="1" applyBorder="1" applyAlignment="1">
      <alignment horizontal="center" vertical="center"/>
    </xf>
    <xf numFmtId="165" fontId="5" fillId="0" borderId="9" xfId="15" applyNumberFormat="1" applyFont="1" applyFill="1" applyBorder="1" applyAlignment="1">
      <alignment horizontal="center" vertical="center"/>
    </xf>
    <xf numFmtId="43" fontId="5" fillId="0" borderId="8" xfId="15" applyFont="1" applyFill="1" applyBorder="1" applyAlignment="1">
      <alignment horizontal="center" vertical="center"/>
    </xf>
    <xf numFmtId="165" fontId="5" fillId="0" borderId="26" xfId="15" applyNumberFormat="1" applyFont="1" applyFill="1" applyBorder="1" applyAlignment="1">
      <alignment horizontal="center" vertical="center"/>
    </xf>
    <xf numFmtId="165" fontId="5" fillId="0" borderId="21" xfId="15" applyNumberFormat="1" applyFont="1" applyFill="1" applyBorder="1" applyAlignment="1">
      <alignment horizontal="center" vertical="center"/>
    </xf>
    <xf numFmtId="49" fontId="20" fillId="0" borderId="16" xfId="15" applyNumberFormat="1" applyFont="1" applyFill="1" applyBorder="1" applyAlignment="1">
      <alignment horizontal="justify" vertical="center" wrapText="1"/>
    </xf>
    <xf numFmtId="165" fontId="5" fillId="0" borderId="14" xfId="15" applyNumberFormat="1" applyFont="1" applyFill="1" applyBorder="1" applyAlignment="1">
      <alignment horizontal="center" vertical="center"/>
    </xf>
    <xf numFmtId="49" fontId="20" fillId="0" borderId="20" xfId="15" applyNumberFormat="1" applyFont="1" applyFill="1" applyBorder="1" applyAlignment="1">
      <alignment horizontal="justify" vertical="center" wrapText="1"/>
    </xf>
    <xf numFmtId="165" fontId="5" fillId="0" borderId="27" xfId="15" applyNumberFormat="1" applyFont="1" applyFill="1" applyBorder="1" applyAlignment="1">
      <alignment horizontal="center" vertical="center"/>
    </xf>
    <xf numFmtId="49" fontId="20" fillId="0" borderId="8" xfId="15" applyNumberFormat="1" applyFont="1" applyFill="1" applyBorder="1" applyAlignment="1">
      <alignment horizontal="justify" vertical="center" wrapText="1"/>
    </xf>
    <xf numFmtId="165" fontId="5" fillId="0" borderId="26" xfId="15" applyNumberFormat="1" applyFont="1" applyFill="1" applyBorder="1" applyAlignment="1">
      <alignment horizontal="center" vertical="center"/>
    </xf>
    <xf numFmtId="0" fontId="1" fillId="0" borderId="0" xfId="15" applyNumberFormat="1" applyFill="1" applyBorder="1" applyAlignment="1" applyProtection="1">
      <alignment horizontal="left"/>
      <protection locked="0"/>
    </xf>
    <xf numFmtId="165" fontId="5" fillId="0" borderId="20" xfId="15" applyNumberFormat="1" applyFont="1" applyFill="1" applyBorder="1" applyAlignment="1">
      <alignment horizontal="center" vertical="center"/>
    </xf>
    <xf numFmtId="165" fontId="5" fillId="0" borderId="21" xfId="15" applyNumberFormat="1" applyFont="1" applyFill="1" applyBorder="1" applyAlignment="1">
      <alignment horizontal="center" vertical="center"/>
    </xf>
    <xf numFmtId="49" fontId="5" fillId="0" borderId="26" xfId="15" applyNumberFormat="1" applyFont="1" applyFill="1" applyBorder="1" applyAlignment="1">
      <alignment horizontal="justify" vertical="center" wrapText="1"/>
    </xf>
    <xf numFmtId="49" fontId="20" fillId="0" borderId="26" xfId="15" applyNumberFormat="1" applyFont="1" applyFill="1" applyBorder="1" applyAlignment="1">
      <alignment horizontal="justify" vertical="center" wrapText="1"/>
    </xf>
    <xf numFmtId="49" fontId="5" fillId="0" borderId="8" xfId="15" applyNumberFormat="1" applyFont="1" applyFill="1" applyBorder="1" applyAlignment="1">
      <alignment horizontal="justify" vertical="center" wrapText="1"/>
    </xf>
    <xf numFmtId="49" fontId="11" fillId="0" borderId="13" xfId="15" applyNumberFormat="1" applyFont="1" applyFill="1" applyBorder="1" applyAlignment="1">
      <alignment horizontal="center" vertical="center"/>
    </xf>
    <xf numFmtId="49" fontId="11" fillId="0" borderId="12" xfId="15" applyNumberFormat="1" applyFont="1" applyFill="1" applyBorder="1" applyAlignment="1">
      <alignment horizontal="center" vertical="center"/>
    </xf>
    <xf numFmtId="49" fontId="20" fillId="0" borderId="11" xfId="15" applyNumberFormat="1" applyFont="1" applyFill="1" applyBorder="1" applyAlignment="1">
      <alignment horizontal="justify" vertical="center" wrapText="1"/>
    </xf>
    <xf numFmtId="165" fontId="5" fillId="0" borderId="18" xfId="15" applyNumberFormat="1" applyFont="1" applyFill="1" applyBorder="1" applyAlignment="1">
      <alignment horizontal="center" vertical="center"/>
    </xf>
    <xf numFmtId="43" fontId="15" fillId="0" borderId="0" xfId="15" applyFont="1" applyFill="1" applyAlignment="1">
      <alignment/>
    </xf>
    <xf numFmtId="43" fontId="6" fillId="0" borderId="0" xfId="15" applyFont="1" applyFill="1" applyAlignment="1">
      <alignment/>
    </xf>
    <xf numFmtId="43" fontId="16" fillId="0" borderId="0" xfId="15" applyFont="1" applyFill="1" applyAlignment="1">
      <alignment/>
    </xf>
    <xf numFmtId="43" fontId="5" fillId="0" borderId="0" xfId="15" applyFill="1" applyAlignment="1">
      <alignment/>
    </xf>
    <xf numFmtId="43" fontId="17" fillId="0" borderId="0" xfId="15" applyFont="1" applyFill="1" applyAlignment="1">
      <alignment/>
    </xf>
    <xf numFmtId="165" fontId="5" fillId="0" borderId="16" xfId="15" applyNumberFormat="1" applyFont="1" applyFill="1" applyBorder="1" applyAlignment="1">
      <alignment horizontal="center" vertical="center"/>
    </xf>
    <xf numFmtId="43" fontId="5" fillId="0" borderId="0" xfId="15" applyFill="1" applyAlignment="1">
      <alignment wrapText="1"/>
    </xf>
    <xf numFmtId="165" fontId="5" fillId="0" borderId="0" xfId="15" applyNumberFormat="1" applyFill="1" applyAlignment="1">
      <alignment/>
    </xf>
    <xf numFmtId="49" fontId="20" fillId="0" borderId="12" xfId="15" applyNumberFormat="1" applyFont="1" applyFill="1" applyBorder="1" applyAlignment="1">
      <alignment horizontal="justify" vertical="center" wrapText="1"/>
    </xf>
    <xf numFmtId="165" fontId="8" fillId="0" borderId="26" xfId="15" applyNumberFormat="1" applyFont="1" applyFill="1" applyBorder="1" applyAlignment="1">
      <alignment vertical="center"/>
    </xf>
    <xf numFmtId="49" fontId="13" fillId="0" borderId="16" xfId="0" applyNumberFormat="1" applyFont="1" applyFill="1" applyBorder="1" applyAlignment="1">
      <alignment horizontal="justify" vertical="center" wrapText="1"/>
    </xf>
    <xf numFmtId="0" fontId="5" fillId="0" borderId="0" xfId="0" applyNumberFormat="1" applyFill="1" applyBorder="1" applyAlignment="1" applyProtection="1">
      <alignment/>
      <protection locked="0"/>
    </xf>
    <xf numFmtId="0" fontId="5" fillId="0" borderId="0" xfId="0" applyNumberFormat="1" applyFill="1" applyBorder="1" applyAlignment="1" applyProtection="1">
      <alignment horizontal="left"/>
      <protection locked="0"/>
    </xf>
    <xf numFmtId="43" fontId="21" fillId="0" borderId="28" xfId="15" applyFont="1" applyBorder="1" applyAlignment="1">
      <alignment horizontal="center" vertical="center"/>
    </xf>
    <xf numFmtId="43" fontId="21" fillId="0" borderId="29" xfId="15" applyFont="1" applyBorder="1" applyAlignment="1">
      <alignment horizontal="center" vertical="center"/>
    </xf>
    <xf numFmtId="43" fontId="21" fillId="0" borderId="29" xfId="15" applyFont="1" applyBorder="1" applyAlignment="1">
      <alignment vertical="center"/>
    </xf>
    <xf numFmtId="43" fontId="21" fillId="0" borderId="30" xfId="15" applyFont="1" applyBorder="1" applyAlignment="1">
      <alignment horizontal="center" vertical="center"/>
    </xf>
    <xf numFmtId="43" fontId="5" fillId="0" borderId="31" xfId="0" applyNumberFormat="1" applyBorder="1" applyAlignment="1">
      <alignment vertical="center" wrapText="1"/>
    </xf>
    <xf numFmtId="43" fontId="26" fillId="2" borderId="32" xfId="15" applyNumberFormat="1" applyFont="1" applyBorder="1" applyAlignment="1">
      <alignment horizontal="center" vertical="center" wrapText="1"/>
    </xf>
    <xf numFmtId="43" fontId="5" fillId="0" borderId="32" xfId="0" applyNumberFormat="1" applyBorder="1" applyAlignment="1">
      <alignment vertical="center" wrapText="1"/>
    </xf>
    <xf numFmtId="43" fontId="5" fillId="0" borderId="33" xfId="0" applyNumberFormat="1" applyBorder="1" applyAlignment="1">
      <alignment vertical="center" wrapText="1"/>
    </xf>
    <xf numFmtId="49" fontId="6" fillId="3" borderId="34" xfId="15" applyNumberFormat="1" applyFont="1" applyFill="1" applyBorder="1" applyAlignment="1">
      <alignment horizontal="center" vertical="center"/>
    </xf>
    <xf numFmtId="43" fontId="8" fillId="3" borderId="35" xfId="15" applyNumberFormat="1" applyFont="1" applyFill="1" applyBorder="1" applyAlignment="1">
      <alignment vertical="center"/>
    </xf>
    <xf numFmtId="43" fontId="8" fillId="3" borderId="36" xfId="15" applyNumberFormat="1" applyFont="1" applyFill="1" applyBorder="1" applyAlignment="1">
      <alignment vertical="center"/>
    </xf>
    <xf numFmtId="43" fontId="5" fillId="0" borderId="0" xfId="15" applyFill="1" applyBorder="1" applyAlignment="1">
      <alignment/>
    </xf>
    <xf numFmtId="43" fontId="6" fillId="3" borderId="37" xfId="15" applyFont="1" applyFill="1" applyBorder="1" applyAlignment="1">
      <alignment vertical="center"/>
    </xf>
    <xf numFmtId="43" fontId="6" fillId="3" borderId="38" xfId="15" applyNumberFormat="1" applyFont="1" applyFill="1" applyBorder="1" applyAlignment="1">
      <alignment vertical="center"/>
    </xf>
    <xf numFmtId="43" fontId="7" fillId="3" borderId="39" xfId="15" applyNumberFormat="1" applyFont="1" applyFill="1" applyBorder="1" applyAlignment="1">
      <alignment vertical="center"/>
    </xf>
    <xf numFmtId="164" fontId="7" fillId="3" borderId="40" xfId="15" applyNumberFormat="1" applyFont="1" applyFill="1" applyBorder="1" applyAlignment="1">
      <alignment vertical="center"/>
    </xf>
    <xf numFmtId="0" fontId="22" fillId="3" borderId="41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/>
    </xf>
    <xf numFmtId="0" fontId="22" fillId="3" borderId="42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4" borderId="42" xfId="0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justify" vertical="center" wrapText="1"/>
    </xf>
    <xf numFmtId="43" fontId="6" fillId="3" borderId="42" xfId="0" applyNumberFormat="1" applyFont="1" applyFill="1" applyBorder="1" applyAlignment="1">
      <alignment vertical="center" wrapText="1"/>
    </xf>
    <xf numFmtId="43" fontId="6" fillId="3" borderId="44" xfId="0" applyNumberFormat="1" applyFont="1" applyFill="1" applyBorder="1" applyAlignment="1">
      <alignment vertical="center" wrapText="1"/>
    </xf>
    <xf numFmtId="0" fontId="6" fillId="4" borderId="42" xfId="0" applyFont="1" applyFill="1" applyBorder="1" applyAlignment="1">
      <alignment horizontal="justify" vertical="center" wrapText="1"/>
    </xf>
    <xf numFmtId="43" fontId="6" fillId="4" borderId="42" xfId="0" applyNumberFormat="1" applyFont="1" applyFill="1" applyBorder="1" applyAlignment="1">
      <alignment vertical="center" wrapText="1"/>
    </xf>
    <xf numFmtId="43" fontId="6" fillId="4" borderId="44" xfId="0" applyNumberFormat="1" applyFont="1" applyFill="1" applyBorder="1" applyAlignment="1">
      <alignment vertical="center" wrapText="1"/>
    </xf>
    <xf numFmtId="0" fontId="28" fillId="0" borderId="31" xfId="0" applyFont="1" applyBorder="1" applyAlignment="1">
      <alignment horizontal="justify" vertical="center" wrapText="1"/>
    </xf>
    <xf numFmtId="43" fontId="28" fillId="0" borderId="45" xfId="0" applyNumberFormat="1" applyFont="1" applyBorder="1" applyAlignment="1">
      <alignment vertical="center" wrapText="1"/>
    </xf>
    <xf numFmtId="43" fontId="24" fillId="5" borderId="42" xfId="0" applyNumberFormat="1" applyBorder="1" applyAlignment="1">
      <alignment vertical="center" wrapText="1"/>
    </xf>
    <xf numFmtId="43" fontId="24" fillId="5" borderId="44" xfId="0" applyNumberFormat="1" applyBorder="1" applyAlignment="1">
      <alignment vertical="center" wrapText="1"/>
    </xf>
    <xf numFmtId="49" fontId="25" fillId="6" borderId="42" xfId="0" applyBorder="1" applyAlignment="1">
      <alignment horizontal="left" vertical="center" wrapText="1"/>
    </xf>
    <xf numFmtId="43" fontId="25" fillId="6" borderId="42" xfId="0" applyNumberFormat="1" applyBorder="1" applyAlignment="1">
      <alignment vertical="center" wrapText="1"/>
    </xf>
    <xf numFmtId="43" fontId="25" fillId="6" borderId="44" xfId="0" applyNumberFormat="1" applyBorder="1" applyAlignment="1">
      <alignment vertical="center" wrapText="1"/>
    </xf>
    <xf numFmtId="49" fontId="25" fillId="2" borderId="42" xfId="0" applyBorder="1" applyAlignment="1">
      <alignment horizontal="left" vertical="center" wrapText="1"/>
    </xf>
    <xf numFmtId="43" fontId="25" fillId="2" borderId="42" xfId="0" applyNumberFormat="1" applyBorder="1" applyAlignment="1">
      <alignment vertical="center" wrapText="1"/>
    </xf>
    <xf numFmtId="43" fontId="25" fillId="2" borderId="44" xfId="0" applyNumberFormat="1" applyBorder="1" applyAlignment="1">
      <alignment vertical="center" wrapText="1"/>
    </xf>
    <xf numFmtId="49" fontId="25" fillId="2" borderId="31" xfId="0" applyBorder="1" applyAlignment="1">
      <alignment horizontal="left" vertical="center" wrapText="1"/>
    </xf>
    <xf numFmtId="43" fontId="25" fillId="2" borderId="31" xfId="0" applyNumberFormat="1" applyBorder="1" applyAlignment="1">
      <alignment vertical="center" wrapText="1"/>
    </xf>
    <xf numFmtId="43" fontId="25" fillId="2" borderId="45" xfId="0" applyNumberFormat="1" applyBorder="1" applyAlignment="1">
      <alignment vertical="center" wrapText="1"/>
    </xf>
    <xf numFmtId="49" fontId="24" fillId="5" borderId="41" xfId="0" applyFont="1" applyBorder="1" applyAlignment="1">
      <alignment horizontal="center" vertical="center" wrapText="1"/>
    </xf>
    <xf numFmtId="49" fontId="24" fillId="5" borderId="42" xfId="0" applyFont="1" applyBorder="1" applyAlignment="1">
      <alignment horizontal="center" vertical="center" wrapText="1"/>
    </xf>
    <xf numFmtId="49" fontId="23" fillId="2" borderId="41" xfId="0" applyFont="1" applyBorder="1" applyAlignment="1">
      <alignment horizontal="center" vertical="center" wrapText="1"/>
    </xf>
    <xf numFmtId="49" fontId="24" fillId="6" borderId="42" xfId="0" applyFont="1" applyBorder="1" applyAlignment="1">
      <alignment horizontal="center" vertical="center" wrapText="1"/>
    </xf>
    <xf numFmtId="49" fontId="23" fillId="6" borderId="42" xfId="0" applyFont="1" applyBorder="1" applyAlignment="1">
      <alignment horizontal="center" vertical="center" wrapText="1"/>
    </xf>
    <xf numFmtId="49" fontId="24" fillId="2" borderId="41" xfId="0" applyFont="1" applyBorder="1" applyAlignment="1">
      <alignment horizontal="center" vertical="center" wrapText="1"/>
    </xf>
    <xf numFmtId="49" fontId="24" fillId="2" borderId="42" xfId="0" applyFont="1" applyBorder="1" applyAlignment="1">
      <alignment horizontal="center" vertical="center" wrapText="1"/>
    </xf>
    <xf numFmtId="49" fontId="24" fillId="2" borderId="43" xfId="0" applyFont="1" applyBorder="1" applyAlignment="1">
      <alignment horizontal="center" vertical="center" wrapText="1"/>
    </xf>
    <xf numFmtId="49" fontId="24" fillId="2" borderId="31" xfId="0" applyFont="1" applyBorder="1" applyAlignment="1">
      <alignment horizontal="center" vertical="center" wrapText="1"/>
    </xf>
    <xf numFmtId="43" fontId="18" fillId="0" borderId="23" xfId="15" applyFont="1" applyFill="1" applyBorder="1" applyAlignment="1">
      <alignment horizontal="center" vertical="center" wrapText="1"/>
    </xf>
    <xf numFmtId="43" fontId="18" fillId="0" borderId="22" xfId="15" applyFont="1" applyFill="1" applyBorder="1" applyAlignment="1">
      <alignment horizontal="center" vertical="center" wrapText="1"/>
    </xf>
    <xf numFmtId="43" fontId="13" fillId="0" borderId="5" xfId="15" applyFont="1" applyFill="1" applyBorder="1" applyAlignment="1">
      <alignment horizontal="center" vertical="center" wrapText="1"/>
    </xf>
    <xf numFmtId="43" fontId="13" fillId="0" borderId="16" xfId="15" applyFont="1" applyFill="1" applyBorder="1" applyAlignment="1">
      <alignment horizontal="center" vertical="center" wrapText="1"/>
    </xf>
    <xf numFmtId="43" fontId="13" fillId="0" borderId="6" xfId="15" applyFont="1" applyFill="1" applyBorder="1" applyAlignment="1">
      <alignment horizontal="center" vertical="center" wrapText="1"/>
    </xf>
    <xf numFmtId="43" fontId="6" fillId="0" borderId="0" xfId="15" applyFont="1" applyFill="1" applyBorder="1" applyAlignment="1">
      <alignment horizontal="center" vertical="center" wrapText="1"/>
    </xf>
    <xf numFmtId="43" fontId="6" fillId="0" borderId="0" xfId="15" applyFont="1" applyFill="1" applyBorder="1" applyAlignment="1">
      <alignment horizontal="center" vertical="center" wrapText="1"/>
    </xf>
    <xf numFmtId="43" fontId="6" fillId="0" borderId="0" xfId="15" applyFont="1" applyFill="1" applyAlignment="1">
      <alignment horizontal="center" vertical="center" wrapText="1"/>
    </xf>
    <xf numFmtId="43" fontId="4" fillId="0" borderId="0" xfId="15" applyFont="1" applyFill="1" applyAlignment="1">
      <alignment horizontal="center" wrapText="1"/>
    </xf>
    <xf numFmtId="43" fontId="4" fillId="0" borderId="0" xfId="15" applyFont="1" applyFill="1" applyBorder="1" applyAlignment="1">
      <alignment horizontal="center" vertical="center" wrapText="1"/>
    </xf>
    <xf numFmtId="43" fontId="4" fillId="0" borderId="0" xfId="15" applyFont="1" applyFill="1" applyBorder="1" applyAlignment="1">
      <alignment horizontal="center" vertical="center" wrapText="1"/>
    </xf>
    <xf numFmtId="43" fontId="4" fillId="0" borderId="0" xfId="15" applyFont="1" applyFill="1" applyBorder="1" applyAlignment="1">
      <alignment horizontal="center" vertical="center" wrapText="1"/>
    </xf>
    <xf numFmtId="43" fontId="4" fillId="0" borderId="0" xfId="15" applyFont="1" applyFill="1" applyBorder="1" applyAlignment="1">
      <alignment horizontal="center" vertical="center" wrapText="1"/>
    </xf>
    <xf numFmtId="43" fontId="4" fillId="0" borderId="0" xfId="15" applyFont="1" applyFill="1" applyBorder="1" applyAlignment="1">
      <alignment horizontal="center" vertical="center" wrapText="1"/>
    </xf>
    <xf numFmtId="43" fontId="6" fillId="0" borderId="46" xfId="15" applyFont="1" applyFill="1" applyBorder="1" applyAlignment="1">
      <alignment horizontal="center" vertical="center"/>
    </xf>
    <xf numFmtId="43" fontId="6" fillId="0" borderId="47" xfId="15" applyFont="1" applyFill="1" applyBorder="1" applyAlignment="1">
      <alignment horizontal="center" vertical="center"/>
    </xf>
    <xf numFmtId="43" fontId="6" fillId="0" borderId="48" xfId="15" applyFont="1" applyFill="1" applyBorder="1" applyAlignment="1">
      <alignment horizontal="center" vertical="center"/>
    </xf>
    <xf numFmtId="43" fontId="6" fillId="0" borderId="49" xfId="15" applyFont="1" applyFill="1" applyBorder="1" applyAlignment="1">
      <alignment horizontal="center" vertical="center"/>
    </xf>
    <xf numFmtId="0" fontId="5" fillId="0" borderId="0" xfId="0" applyNumberFormat="1" applyFill="1" applyBorder="1" applyAlignment="1" applyProtection="1">
      <alignment horizontal="left"/>
      <protection locked="0"/>
    </xf>
    <xf numFmtId="43" fontId="26" fillId="2" borderId="50" xfId="15" applyFont="1" applyBorder="1" applyAlignment="1">
      <alignment horizontal="center" vertical="center" wrapText="1"/>
    </xf>
    <xf numFmtId="43" fontId="26" fillId="2" borderId="32" xfId="15" applyFont="1" applyBorder="1" applyAlignment="1">
      <alignment horizontal="center" vertical="center" wrapText="1"/>
    </xf>
    <xf numFmtId="49" fontId="27" fillId="3" borderId="51" xfId="15" applyNumberFormat="1" applyFont="1" applyFill="1" applyBorder="1" applyAlignment="1">
      <alignment horizontal="justify" vertical="center" wrapText="1"/>
    </xf>
    <xf numFmtId="49" fontId="27" fillId="3" borderId="52" xfId="15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1" fillId="0" borderId="12" xfId="0" applyNumberFormat="1" applyFont="1" applyFill="1" applyBorder="1" applyAlignment="1">
      <alignment horizontal="justify" vertical="center" wrapText="1"/>
    </xf>
    <xf numFmtId="165" fontId="8" fillId="0" borderId="11" xfId="15" applyNumberFormat="1" applyFont="1" applyFill="1" applyBorder="1" applyAlignment="1">
      <alignment horizontal="center" vertical="center"/>
    </xf>
    <xf numFmtId="165" fontId="8" fillId="0" borderId="12" xfId="15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 vertical="center"/>
    </xf>
    <xf numFmtId="43" fontId="6" fillId="0" borderId="0" xfId="15" applyFont="1" applyFill="1" applyBorder="1" applyAlignment="1">
      <alignment horizontal="center" vertical="center" wrapText="1"/>
    </xf>
    <xf numFmtId="43" fontId="4" fillId="0" borderId="53" xfId="15" applyFont="1" applyFill="1" applyBorder="1" applyAlignment="1">
      <alignment horizontal="center" vertical="center" wrapText="1"/>
    </xf>
    <xf numFmtId="43" fontId="4" fillId="0" borderId="54" xfId="15" applyFont="1" applyFill="1" applyBorder="1" applyAlignment="1">
      <alignment horizontal="center" vertical="center" wrapText="1"/>
    </xf>
    <xf numFmtId="43" fontId="4" fillId="0" borderId="55" xfId="15" applyFont="1" applyFill="1" applyBorder="1" applyAlignment="1">
      <alignment horizontal="center" vertical="center" wrapText="1"/>
    </xf>
    <xf numFmtId="49" fontId="6" fillId="0" borderId="53" xfId="15" applyNumberFormat="1" applyFont="1" applyFill="1" applyBorder="1" applyAlignment="1">
      <alignment horizontal="center" vertical="center"/>
    </xf>
    <xf numFmtId="49" fontId="6" fillId="0" borderId="56" xfId="15" applyNumberFormat="1" applyFont="1" applyFill="1" applyBorder="1" applyAlignment="1">
      <alignment horizontal="center" vertical="center"/>
    </xf>
    <xf numFmtId="49" fontId="6" fillId="0" borderId="57" xfId="15" applyNumberFormat="1" applyFont="1" applyFill="1" applyBorder="1" applyAlignment="1">
      <alignment horizontal="center" vertical="center"/>
    </xf>
    <xf numFmtId="49" fontId="6" fillId="0" borderId="23" xfId="15" applyNumberFormat="1" applyFont="1" applyFill="1" applyBorder="1" applyAlignment="1">
      <alignment horizontal="center" vertical="center"/>
    </xf>
    <xf numFmtId="49" fontId="6" fillId="0" borderId="19" xfId="15" applyNumberFormat="1" applyFont="1" applyFill="1" applyBorder="1" applyAlignment="1">
      <alignment horizontal="center" vertical="center"/>
    </xf>
    <xf numFmtId="49" fontId="6" fillId="0" borderId="22" xfId="15" applyNumberFormat="1" applyFont="1" applyFill="1" applyBorder="1" applyAlignment="1">
      <alignment horizontal="center" vertical="center"/>
    </xf>
    <xf numFmtId="43" fontId="4" fillId="0" borderId="1" xfId="15" applyFont="1" applyFill="1" applyBorder="1" applyAlignment="1">
      <alignment horizontal="center" vertical="center"/>
    </xf>
    <xf numFmtId="43" fontId="4" fillId="0" borderId="2" xfId="15" applyFont="1" applyFill="1" applyBorder="1" applyAlignment="1">
      <alignment horizontal="center" vertical="center"/>
    </xf>
    <xf numFmtId="43" fontId="4" fillId="0" borderId="3" xfId="15" applyFont="1" applyFill="1" applyBorder="1" applyAlignment="1">
      <alignment horizontal="center" vertical="center"/>
    </xf>
    <xf numFmtId="0" fontId="1" fillId="0" borderId="22" xfId="0" applyNumberFormat="1" applyFill="1" applyBorder="1" applyAlignment="1" applyProtection="1">
      <alignment horizontal="left"/>
      <protection locked="0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344150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44150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44150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344150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344150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344150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344150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344150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A3" sqref="A3:F3"/>
    </sheetView>
  </sheetViews>
  <sheetFormatPr defaultColWidth="9.33203125" defaultRowHeight="19.5" customHeight="1"/>
  <cols>
    <col min="1" max="1" width="6.33203125" style="141" customWidth="1"/>
    <col min="2" max="2" width="8.83203125" style="141" customWidth="1"/>
    <col min="3" max="3" width="9.16015625" style="141" customWidth="1"/>
    <col min="4" max="4" width="57" style="141" customWidth="1"/>
    <col min="5" max="5" width="15.83203125" style="141" customWidth="1"/>
    <col min="6" max="6" width="16.83203125" style="141" customWidth="1"/>
    <col min="7" max="7" width="38.16015625" style="141" customWidth="1"/>
    <col min="8" max="8" width="16.5" style="141" customWidth="1"/>
    <col min="9" max="16384" width="9.33203125" style="141" customWidth="1"/>
  </cols>
  <sheetData>
    <row r="1" spans="1:8" ht="19.5" customHeight="1">
      <c r="A1" s="203" t="s">
        <v>110</v>
      </c>
      <c r="B1" s="203"/>
      <c r="C1" s="203"/>
      <c r="D1" s="203"/>
      <c r="E1" s="203"/>
      <c r="F1" s="204"/>
      <c r="G1" s="140"/>
      <c r="H1" s="140"/>
    </row>
    <row r="2" spans="1:8" ht="19.5" customHeight="1" thickBot="1">
      <c r="A2" s="205" t="s">
        <v>126</v>
      </c>
      <c r="B2" s="206"/>
      <c r="C2" s="206"/>
      <c r="D2" s="206"/>
      <c r="E2" s="206"/>
      <c r="F2" s="207"/>
      <c r="G2" s="140"/>
      <c r="H2" s="140"/>
    </row>
    <row r="3" spans="1:8" ht="19.5" customHeight="1" thickBot="1" thickTop="1">
      <c r="A3" s="208" t="s">
        <v>111</v>
      </c>
      <c r="B3" s="209"/>
      <c r="C3" s="209"/>
      <c r="D3" s="209"/>
      <c r="E3" s="210"/>
      <c r="F3" s="211"/>
      <c r="G3" s="140"/>
      <c r="H3" s="140"/>
    </row>
    <row r="4" spans="1:8" ht="19.5" customHeight="1" thickTop="1">
      <c r="A4" s="142" t="s">
        <v>0</v>
      </c>
      <c r="B4" s="143" t="s">
        <v>1</v>
      </c>
      <c r="C4" s="144" t="s">
        <v>112</v>
      </c>
      <c r="D4" s="143" t="s">
        <v>113</v>
      </c>
      <c r="E4" s="143" t="s">
        <v>114</v>
      </c>
      <c r="F4" s="145" t="s">
        <v>115</v>
      </c>
      <c r="G4" s="140"/>
      <c r="H4" s="140"/>
    </row>
    <row r="5" spans="1:8" ht="19.5" customHeight="1">
      <c r="A5" s="158" t="s">
        <v>68</v>
      </c>
      <c r="B5" s="159"/>
      <c r="C5" s="160"/>
      <c r="D5" s="166" t="s">
        <v>116</v>
      </c>
      <c r="E5" s="167">
        <f>E6</f>
        <v>0</v>
      </c>
      <c r="F5" s="168">
        <f>F6</f>
        <v>34996</v>
      </c>
      <c r="G5" s="212"/>
      <c r="H5" s="212"/>
    </row>
    <row r="6" spans="1:8" ht="19.5" customHeight="1">
      <c r="A6" s="161"/>
      <c r="B6" s="162" t="s">
        <v>71</v>
      </c>
      <c r="C6" s="163"/>
      <c r="D6" s="169" t="s">
        <v>117</v>
      </c>
      <c r="E6" s="170">
        <f>E7</f>
        <v>0</v>
      </c>
      <c r="F6" s="171">
        <f>F7</f>
        <v>34996</v>
      </c>
      <c r="G6" s="212"/>
      <c r="H6" s="212"/>
    </row>
    <row r="7" spans="1:8" ht="42" customHeight="1" thickBot="1">
      <c r="A7" s="164"/>
      <c r="B7" s="165"/>
      <c r="C7" s="165" t="s">
        <v>118</v>
      </c>
      <c r="D7" s="172" t="s">
        <v>119</v>
      </c>
      <c r="E7" s="146">
        <v>0</v>
      </c>
      <c r="F7" s="173">
        <v>34996</v>
      </c>
      <c r="G7" s="212"/>
      <c r="H7" s="212"/>
    </row>
    <row r="8" spans="1:8" ht="19.5" customHeight="1" thickBot="1" thickTop="1">
      <c r="A8" s="140"/>
      <c r="B8" s="140"/>
      <c r="C8" s="140"/>
      <c r="D8" s="140"/>
      <c r="E8" s="140"/>
      <c r="F8" s="140"/>
      <c r="G8" s="140"/>
      <c r="H8" s="140"/>
    </row>
    <row r="9" spans="1:8" ht="19.5" customHeight="1" thickBot="1" thickTop="1">
      <c r="A9" s="140"/>
      <c r="B9" s="213" t="s">
        <v>13</v>
      </c>
      <c r="C9" s="214"/>
      <c r="D9" s="147">
        <f>E9+F9</f>
        <v>34996</v>
      </c>
      <c r="E9" s="148">
        <f>E5</f>
        <v>0</v>
      </c>
      <c r="F9" s="149">
        <f>F5</f>
        <v>34996</v>
      </c>
      <c r="G9" s="140"/>
      <c r="H9" s="140"/>
    </row>
    <row r="10" spans="1:8" ht="19.5" customHeight="1" thickBot="1" thickTop="1">
      <c r="A10" s="140"/>
      <c r="B10" s="140"/>
      <c r="C10" s="140"/>
      <c r="D10" s="140"/>
      <c r="F10" s="140"/>
      <c r="G10" s="140"/>
      <c r="H10" s="140"/>
    </row>
    <row r="11" spans="1:8" ht="19.5" customHeight="1" thickBot="1">
      <c r="A11" s="140"/>
      <c r="B11" s="150">
        <v>952</v>
      </c>
      <c r="C11" s="215" t="s">
        <v>120</v>
      </c>
      <c r="D11" s="216"/>
      <c r="E11" s="151">
        <v>-79394</v>
      </c>
      <c r="F11" s="152">
        <v>0</v>
      </c>
      <c r="G11" s="140"/>
      <c r="H11" s="140"/>
    </row>
    <row r="12" spans="1:8" ht="19.5" customHeight="1" thickBot="1">
      <c r="A12" s="140"/>
      <c r="B12" s="153"/>
      <c r="C12" s="154" t="s">
        <v>14</v>
      </c>
      <c r="D12" s="155">
        <f>F12+E12</f>
        <v>-79394</v>
      </c>
      <c r="E12" s="156">
        <f>SUM(E11:E11)</f>
        <v>-79394</v>
      </c>
      <c r="F12" s="157">
        <f>SUM(F11:F11)</f>
        <v>0</v>
      </c>
      <c r="G12" s="140"/>
      <c r="H12" s="140"/>
    </row>
    <row r="13" spans="1:8" ht="19.5" customHeight="1">
      <c r="A13" s="140"/>
      <c r="B13" s="140"/>
      <c r="C13" s="140"/>
      <c r="D13" s="140"/>
      <c r="E13" s="140"/>
      <c r="F13" s="140"/>
      <c r="G13" s="140"/>
      <c r="H13" s="140"/>
    </row>
  </sheetData>
  <mergeCells count="8">
    <mergeCell ref="G6:H6"/>
    <mergeCell ref="G7:H7"/>
    <mergeCell ref="B9:C9"/>
    <mergeCell ref="C11:D11"/>
    <mergeCell ref="A1:F1"/>
    <mergeCell ref="A2:F2"/>
    <mergeCell ref="A3:F3"/>
    <mergeCell ref="G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3" sqref="A3:F3"/>
    </sheetView>
  </sheetViews>
  <sheetFormatPr defaultColWidth="9.33203125" defaultRowHeight="19.5" customHeight="1"/>
  <cols>
    <col min="1" max="1" width="6" style="0" customWidth="1"/>
    <col min="2" max="2" width="8.66015625" style="0" customWidth="1"/>
    <col min="3" max="3" width="10" style="0" customWidth="1"/>
    <col min="4" max="4" width="57.5" style="0" customWidth="1"/>
    <col min="5" max="5" width="15.83203125" style="0" customWidth="1"/>
    <col min="6" max="6" width="14.83203125" style="0" customWidth="1"/>
  </cols>
  <sheetData>
    <row r="1" spans="1:6" ht="19.5" customHeight="1">
      <c r="A1" s="203" t="s">
        <v>124</v>
      </c>
      <c r="B1" s="203"/>
      <c r="C1" s="203"/>
      <c r="D1" s="203"/>
      <c r="E1" s="203"/>
      <c r="F1" s="204"/>
    </row>
    <row r="2" spans="1:6" ht="19.5" customHeight="1" thickBot="1">
      <c r="A2" s="205" t="s">
        <v>126</v>
      </c>
      <c r="B2" s="206"/>
      <c r="C2" s="206"/>
      <c r="D2" s="206"/>
      <c r="E2" s="206"/>
      <c r="F2" s="207"/>
    </row>
    <row r="3" spans="1:6" ht="19.5" customHeight="1" thickBot="1" thickTop="1">
      <c r="A3" s="208" t="s">
        <v>125</v>
      </c>
      <c r="B3" s="209"/>
      <c r="C3" s="209"/>
      <c r="D3" s="209"/>
      <c r="E3" s="210"/>
      <c r="F3" s="211"/>
    </row>
    <row r="4" spans="1:6" ht="19.5" customHeight="1" thickTop="1">
      <c r="A4" s="142" t="s">
        <v>0</v>
      </c>
      <c r="B4" s="143" t="s">
        <v>1</v>
      </c>
      <c r="C4" s="144" t="s">
        <v>112</v>
      </c>
      <c r="D4" s="143" t="s">
        <v>113</v>
      </c>
      <c r="E4" s="143" t="s">
        <v>114</v>
      </c>
      <c r="F4" s="145" t="s">
        <v>115</v>
      </c>
    </row>
    <row r="5" spans="1:6" ht="19.5" customHeight="1">
      <c r="A5" s="185" t="s">
        <v>2</v>
      </c>
      <c r="B5" s="186"/>
      <c r="C5" s="186"/>
      <c r="D5" s="166" t="s">
        <v>123</v>
      </c>
      <c r="E5" s="174">
        <f>E6</f>
        <v>-40000</v>
      </c>
      <c r="F5" s="175">
        <f>F6</f>
        <v>0</v>
      </c>
    </row>
    <row r="6" spans="1:6" ht="19.5" customHeight="1">
      <c r="A6" s="187"/>
      <c r="B6" s="188" t="s">
        <v>15</v>
      </c>
      <c r="C6" s="189"/>
      <c r="D6" s="176" t="s">
        <v>121</v>
      </c>
      <c r="E6" s="177">
        <f>E7</f>
        <v>-40000</v>
      </c>
      <c r="F6" s="178">
        <f>F7</f>
        <v>0</v>
      </c>
    </row>
    <row r="7" spans="1:6" ht="19.5" customHeight="1">
      <c r="A7" s="190"/>
      <c r="B7" s="191"/>
      <c r="C7" s="191" t="s">
        <v>16</v>
      </c>
      <c r="D7" s="179" t="s">
        <v>122</v>
      </c>
      <c r="E7" s="180">
        <v>-40000</v>
      </c>
      <c r="F7" s="181">
        <v>0</v>
      </c>
    </row>
    <row r="8" spans="1:6" ht="19.5" customHeight="1">
      <c r="A8" s="185" t="s">
        <v>68</v>
      </c>
      <c r="B8" s="186"/>
      <c r="C8" s="186"/>
      <c r="D8" s="166" t="s">
        <v>116</v>
      </c>
      <c r="E8" s="174">
        <f>E9</f>
        <v>-4398</v>
      </c>
      <c r="F8" s="175">
        <f>F9</f>
        <v>0</v>
      </c>
    </row>
    <row r="9" spans="1:6" ht="19.5" customHeight="1">
      <c r="A9" s="187"/>
      <c r="B9" s="188" t="s">
        <v>71</v>
      </c>
      <c r="C9" s="189"/>
      <c r="D9" s="176" t="s">
        <v>117</v>
      </c>
      <c r="E9" s="177">
        <f>E10</f>
        <v>-4398</v>
      </c>
      <c r="F9" s="178">
        <f>F10</f>
        <v>0</v>
      </c>
    </row>
    <row r="10" spans="1:6" ht="19.5" customHeight="1" thickBot="1">
      <c r="A10" s="192"/>
      <c r="B10" s="193"/>
      <c r="C10" s="193" t="s">
        <v>16</v>
      </c>
      <c r="D10" s="182" t="s">
        <v>122</v>
      </c>
      <c r="E10" s="183">
        <v>-4398</v>
      </c>
      <c r="F10" s="184">
        <v>0</v>
      </c>
    </row>
    <row r="11" ht="19.5" customHeight="1" thickBot="1" thickTop="1"/>
    <row r="12" spans="2:6" ht="19.5" customHeight="1" thickBot="1" thickTop="1">
      <c r="B12" s="213" t="s">
        <v>13</v>
      </c>
      <c r="C12" s="214"/>
      <c r="D12" s="147">
        <f>E12+F12</f>
        <v>-44398</v>
      </c>
      <c r="E12" s="148">
        <f>E5+E8</f>
        <v>-44398</v>
      </c>
      <c r="F12" s="149">
        <f>F5+F8</f>
        <v>0</v>
      </c>
    </row>
    <row r="13" ht="19.5" customHeight="1" thickTop="1"/>
  </sheetData>
  <mergeCells count="4">
    <mergeCell ref="B12:C12"/>
    <mergeCell ref="A3:F3"/>
    <mergeCell ref="A2:F2"/>
    <mergeCell ref="A1:F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B10">
      <selection activeCell="D2" sqref="D2"/>
    </sheetView>
  </sheetViews>
  <sheetFormatPr defaultColWidth="9.33203125" defaultRowHeight="19.5" customHeight="1"/>
  <cols>
    <col min="1" max="1" width="4.33203125" style="1" customWidth="1"/>
    <col min="2" max="2" width="6.83203125" style="1" customWidth="1"/>
    <col min="3" max="3" width="5" style="1" customWidth="1"/>
    <col min="4" max="4" width="85" style="1" customWidth="1"/>
    <col min="5" max="5" width="12.33203125" style="1" customWidth="1"/>
    <col min="6" max="6" width="12.83203125" style="1" customWidth="1"/>
    <col min="7" max="7" width="12.33203125" style="1" customWidth="1"/>
    <col min="8" max="8" width="13.16015625" style="1" customWidth="1"/>
    <col min="9" max="9" width="13" style="1" customWidth="1"/>
    <col min="10" max="10" width="15.5" style="1" customWidth="1"/>
    <col min="11" max="11" width="9.33203125" style="1" customWidth="1"/>
    <col min="12" max="12" width="12.5" style="1" bestFit="1" customWidth="1"/>
    <col min="13" max="16384" width="9.33203125" style="1" customWidth="1"/>
  </cols>
  <sheetData>
    <row r="1" spans="2:4" ht="27.75" customHeight="1">
      <c r="B1" s="231" t="s">
        <v>127</v>
      </c>
      <c r="C1" s="199"/>
      <c r="D1" s="200"/>
    </row>
    <row r="2" spans="1:11" ht="27" customHeight="1">
      <c r="A2" s="2"/>
      <c r="F2" s="217" t="s">
        <v>83</v>
      </c>
      <c r="G2" s="217"/>
      <c r="H2" s="217"/>
      <c r="I2" s="217"/>
      <c r="J2" s="217"/>
      <c r="K2" s="3"/>
    </row>
    <row r="3" ht="8.25" customHeight="1">
      <c r="A3" s="2"/>
    </row>
    <row r="4" spans="1:11" ht="17.25" customHeight="1">
      <c r="A4" s="218" t="s">
        <v>24</v>
      </c>
      <c r="B4" s="218"/>
      <c r="C4" s="218"/>
      <c r="D4" s="218"/>
      <c r="E4" s="218"/>
      <c r="F4" s="218"/>
      <c r="G4" s="218"/>
      <c r="H4" s="218"/>
      <c r="I4" s="218"/>
      <c r="J4" s="218"/>
      <c r="K4" s="4"/>
    </row>
    <row r="5" spans="1:10" ht="11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ht="33.75" customHeight="1" thickBot="1" thickTop="1">
      <c r="A6" s="6" t="s">
        <v>0</v>
      </c>
      <c r="B6" s="7" t="s">
        <v>1</v>
      </c>
      <c r="C6" s="8" t="s">
        <v>25</v>
      </c>
      <c r="D6" s="9" t="s">
        <v>26</v>
      </c>
      <c r="E6" s="10" t="s">
        <v>27</v>
      </c>
      <c r="F6" s="10" t="s">
        <v>28</v>
      </c>
      <c r="G6" s="10" t="s">
        <v>29</v>
      </c>
      <c r="H6" s="10" t="s">
        <v>30</v>
      </c>
      <c r="I6" s="10" t="s">
        <v>31</v>
      </c>
      <c r="J6" s="11" t="s">
        <v>32</v>
      </c>
      <c r="K6" s="12"/>
      <c r="L6" s="13"/>
    </row>
    <row r="7" spans="1:10" ht="18" customHeight="1" thickTop="1">
      <c r="A7" s="14" t="s">
        <v>2</v>
      </c>
      <c r="B7" s="15" t="s">
        <v>15</v>
      </c>
      <c r="C7" s="15" t="s">
        <v>16</v>
      </c>
      <c r="D7" s="16" t="s">
        <v>33</v>
      </c>
      <c r="E7" s="17">
        <v>1611261</v>
      </c>
      <c r="F7" s="17"/>
      <c r="G7" s="17">
        <v>162622</v>
      </c>
      <c r="H7" s="17"/>
      <c r="I7" s="17"/>
      <c r="J7" s="18">
        <f aca="true" t="shared" si="0" ref="J7:J51">SUM(F7:I7)</f>
        <v>162622</v>
      </c>
    </row>
    <row r="8" spans="1:10" ht="18" customHeight="1">
      <c r="A8" s="19" t="s">
        <v>2</v>
      </c>
      <c r="B8" s="20" t="s">
        <v>15</v>
      </c>
      <c r="C8" s="21" t="s">
        <v>16</v>
      </c>
      <c r="D8" s="22" t="s">
        <v>34</v>
      </c>
      <c r="E8" s="23">
        <v>5800000</v>
      </c>
      <c r="F8" s="23">
        <v>540000</v>
      </c>
      <c r="G8" s="23"/>
      <c r="H8" s="23">
        <v>720000</v>
      </c>
      <c r="I8" s="23">
        <v>240000</v>
      </c>
      <c r="J8" s="24">
        <f t="shared" si="0"/>
        <v>1500000</v>
      </c>
    </row>
    <row r="9" spans="1:10" ht="15" customHeight="1">
      <c r="A9" s="219" t="s">
        <v>2</v>
      </c>
      <c r="B9" s="221" t="s">
        <v>15</v>
      </c>
      <c r="C9" s="27" t="s">
        <v>35</v>
      </c>
      <c r="D9" s="223" t="s">
        <v>36</v>
      </c>
      <c r="E9" s="225">
        <v>7846790</v>
      </c>
      <c r="F9" s="29">
        <v>1445783</v>
      </c>
      <c r="G9" s="29"/>
      <c r="H9" s="29"/>
      <c r="I9" s="29"/>
      <c r="J9" s="24">
        <f t="shared" si="0"/>
        <v>1445783</v>
      </c>
    </row>
    <row r="10" spans="1:10" ht="15" customHeight="1">
      <c r="A10" s="220"/>
      <c r="B10" s="222"/>
      <c r="C10" s="27" t="s">
        <v>37</v>
      </c>
      <c r="D10" s="224"/>
      <c r="E10" s="226"/>
      <c r="F10" s="29">
        <f>614217-500000</f>
        <v>114217</v>
      </c>
      <c r="G10" s="29"/>
      <c r="H10" s="29">
        <v>500000</v>
      </c>
      <c r="I10" s="29"/>
      <c r="J10" s="24">
        <f t="shared" si="0"/>
        <v>614217</v>
      </c>
    </row>
    <row r="11" spans="1:10" ht="42" customHeight="1">
      <c r="A11" s="30" t="s">
        <v>2</v>
      </c>
      <c r="B11" s="27" t="s">
        <v>15</v>
      </c>
      <c r="C11" s="27" t="s">
        <v>16</v>
      </c>
      <c r="D11" s="31" t="s">
        <v>38</v>
      </c>
      <c r="E11" s="32">
        <v>1000000</v>
      </c>
      <c r="F11" s="29">
        <v>50000</v>
      </c>
      <c r="G11" s="29"/>
      <c r="H11" s="29"/>
      <c r="I11" s="29"/>
      <c r="J11" s="24">
        <f t="shared" si="0"/>
        <v>50000</v>
      </c>
    </row>
    <row r="12" spans="1:10" ht="18" customHeight="1">
      <c r="A12" s="30" t="s">
        <v>2</v>
      </c>
      <c r="B12" s="27" t="s">
        <v>15</v>
      </c>
      <c r="C12" s="27" t="s">
        <v>16</v>
      </c>
      <c r="D12" s="31" t="s">
        <v>39</v>
      </c>
      <c r="E12" s="32">
        <v>17000</v>
      </c>
      <c r="F12" s="29">
        <v>17000</v>
      </c>
      <c r="G12" s="29"/>
      <c r="H12" s="29"/>
      <c r="I12" s="29"/>
      <c r="J12" s="24">
        <f t="shared" si="0"/>
        <v>17000</v>
      </c>
    </row>
    <row r="13" spans="1:10" ht="18" customHeight="1">
      <c r="A13" s="30" t="s">
        <v>2</v>
      </c>
      <c r="B13" s="27" t="s">
        <v>15</v>
      </c>
      <c r="C13" s="27" t="s">
        <v>16</v>
      </c>
      <c r="D13" s="31" t="s">
        <v>40</v>
      </c>
      <c r="E13" s="32">
        <v>142000</v>
      </c>
      <c r="F13" s="29">
        <f>100000+42000</f>
        <v>142000</v>
      </c>
      <c r="G13" s="29"/>
      <c r="H13" s="29"/>
      <c r="I13" s="29"/>
      <c r="J13" s="24">
        <f t="shared" si="0"/>
        <v>142000</v>
      </c>
    </row>
    <row r="14" spans="1:10" ht="26.25" customHeight="1">
      <c r="A14" s="30" t="s">
        <v>2</v>
      </c>
      <c r="B14" s="27" t="s">
        <v>15</v>
      </c>
      <c r="C14" s="27" t="s">
        <v>16</v>
      </c>
      <c r="D14" s="31" t="s">
        <v>41</v>
      </c>
      <c r="E14" s="32">
        <v>22000</v>
      </c>
      <c r="F14" s="29">
        <v>22000</v>
      </c>
      <c r="G14" s="29"/>
      <c r="H14" s="29"/>
      <c r="I14" s="29"/>
      <c r="J14" s="24">
        <f t="shared" si="0"/>
        <v>22000</v>
      </c>
    </row>
    <row r="15" spans="1:10" ht="18" customHeight="1">
      <c r="A15" s="30" t="s">
        <v>2</v>
      </c>
      <c r="B15" s="27" t="s">
        <v>15</v>
      </c>
      <c r="C15" s="27" t="s">
        <v>16</v>
      </c>
      <c r="D15" s="31" t="s">
        <v>42</v>
      </c>
      <c r="E15" s="32">
        <v>6400</v>
      </c>
      <c r="F15" s="29">
        <v>6400</v>
      </c>
      <c r="G15" s="29"/>
      <c r="H15" s="29"/>
      <c r="I15" s="29"/>
      <c r="J15" s="24">
        <f>SUM(F15:I15)</f>
        <v>6400</v>
      </c>
    </row>
    <row r="16" spans="1:10" ht="18" customHeight="1">
      <c r="A16" s="30" t="s">
        <v>2</v>
      </c>
      <c r="B16" s="27" t="s">
        <v>15</v>
      </c>
      <c r="C16" s="27" t="s">
        <v>16</v>
      </c>
      <c r="D16" s="31" t="s">
        <v>43</v>
      </c>
      <c r="E16" s="32">
        <v>8000</v>
      </c>
      <c r="F16" s="29">
        <v>8000</v>
      </c>
      <c r="G16" s="29"/>
      <c r="H16" s="29"/>
      <c r="I16" s="29"/>
      <c r="J16" s="24">
        <f>SUM(F16:I16)</f>
        <v>8000</v>
      </c>
    </row>
    <row r="17" spans="1:10" ht="18" customHeight="1">
      <c r="A17" s="33" t="s">
        <v>3</v>
      </c>
      <c r="B17" s="21" t="s">
        <v>4</v>
      </c>
      <c r="C17" s="21" t="s">
        <v>16</v>
      </c>
      <c r="D17" s="34" t="s">
        <v>44</v>
      </c>
      <c r="E17" s="23">
        <v>857660</v>
      </c>
      <c r="F17" s="23">
        <f>378000-60000</f>
        <v>318000</v>
      </c>
      <c r="G17" s="23"/>
      <c r="H17" s="23"/>
      <c r="I17" s="23">
        <v>180000</v>
      </c>
      <c r="J17" s="24">
        <f t="shared" si="0"/>
        <v>498000</v>
      </c>
    </row>
    <row r="18" spans="1:10" ht="18" customHeight="1">
      <c r="A18" s="25" t="s">
        <v>3</v>
      </c>
      <c r="B18" s="26" t="s">
        <v>4</v>
      </c>
      <c r="C18" s="26" t="s">
        <v>16</v>
      </c>
      <c r="D18" s="35" t="s">
        <v>45</v>
      </c>
      <c r="E18" s="28">
        <v>300000</v>
      </c>
      <c r="F18" s="23">
        <v>300000</v>
      </c>
      <c r="G18" s="23"/>
      <c r="H18" s="23"/>
      <c r="I18" s="23"/>
      <c r="J18" s="24">
        <f t="shared" si="0"/>
        <v>300000</v>
      </c>
    </row>
    <row r="19" spans="1:10" ht="18" customHeight="1">
      <c r="A19" s="25" t="s">
        <v>3</v>
      </c>
      <c r="B19" s="26" t="s">
        <v>4</v>
      </c>
      <c r="C19" s="26" t="s">
        <v>16</v>
      </c>
      <c r="D19" s="35" t="s">
        <v>109</v>
      </c>
      <c r="E19" s="28">
        <v>520000</v>
      </c>
      <c r="F19" s="29">
        <v>120000</v>
      </c>
      <c r="G19" s="29"/>
      <c r="H19" s="29"/>
      <c r="I19" s="29">
        <v>400000</v>
      </c>
      <c r="J19" s="24">
        <f t="shared" si="0"/>
        <v>520000</v>
      </c>
    </row>
    <row r="20" spans="1:10" ht="18" customHeight="1">
      <c r="A20" s="33" t="s">
        <v>5</v>
      </c>
      <c r="B20" s="21" t="s">
        <v>6</v>
      </c>
      <c r="C20" s="21" t="s">
        <v>16</v>
      </c>
      <c r="D20" s="36" t="s">
        <v>46</v>
      </c>
      <c r="E20" s="23">
        <f>5400+115000</f>
        <v>120400</v>
      </c>
      <c r="F20" s="29">
        <f>5400+115000</f>
        <v>120400</v>
      </c>
      <c r="G20" s="29"/>
      <c r="H20" s="29"/>
      <c r="I20" s="29"/>
      <c r="J20" s="24">
        <f t="shared" si="0"/>
        <v>120400</v>
      </c>
    </row>
    <row r="21" spans="1:10" ht="18" customHeight="1">
      <c r="A21" s="30" t="s">
        <v>5</v>
      </c>
      <c r="B21" s="27" t="s">
        <v>6</v>
      </c>
      <c r="C21" s="27" t="s">
        <v>20</v>
      </c>
      <c r="D21" s="37" t="s">
        <v>47</v>
      </c>
      <c r="E21" s="29">
        <v>53200</v>
      </c>
      <c r="F21" s="29"/>
      <c r="G21" s="29">
        <v>9120</v>
      </c>
      <c r="H21" s="29"/>
      <c r="I21" s="29"/>
      <c r="J21" s="38">
        <f t="shared" si="0"/>
        <v>9120</v>
      </c>
    </row>
    <row r="22" spans="1:10" ht="18" customHeight="1">
      <c r="A22" s="33" t="s">
        <v>5</v>
      </c>
      <c r="B22" s="21" t="s">
        <v>7</v>
      </c>
      <c r="C22" s="21" t="s">
        <v>16</v>
      </c>
      <c r="D22" s="34" t="s">
        <v>48</v>
      </c>
      <c r="E22" s="23">
        <v>185000</v>
      </c>
      <c r="F22" s="23">
        <f>185000-35270</f>
        <v>149730</v>
      </c>
      <c r="G22" s="23"/>
      <c r="H22" s="23"/>
      <c r="I22" s="23"/>
      <c r="J22" s="24">
        <f t="shared" si="0"/>
        <v>149730</v>
      </c>
    </row>
    <row r="23" spans="1:10" ht="39.75" customHeight="1">
      <c r="A23" s="33" t="s">
        <v>5</v>
      </c>
      <c r="B23" s="21" t="s">
        <v>7</v>
      </c>
      <c r="C23" s="21" t="s">
        <v>16</v>
      </c>
      <c r="D23" s="34" t="s">
        <v>49</v>
      </c>
      <c r="E23" s="23">
        <v>1000000</v>
      </c>
      <c r="F23" s="23">
        <f>584924-273350</f>
        <v>311574</v>
      </c>
      <c r="G23" s="23"/>
      <c r="H23" s="23"/>
      <c r="I23" s="23">
        <v>273350</v>
      </c>
      <c r="J23" s="24">
        <f t="shared" si="0"/>
        <v>584924</v>
      </c>
    </row>
    <row r="24" spans="1:10" ht="18" customHeight="1">
      <c r="A24" s="33" t="s">
        <v>8</v>
      </c>
      <c r="B24" s="21" t="s">
        <v>9</v>
      </c>
      <c r="C24" s="21" t="s">
        <v>20</v>
      </c>
      <c r="D24" s="34" t="s">
        <v>50</v>
      </c>
      <c r="E24" s="23">
        <v>38000</v>
      </c>
      <c r="F24" s="23">
        <f>15000+23000</f>
        <v>38000</v>
      </c>
      <c r="G24" s="23"/>
      <c r="H24" s="23"/>
      <c r="I24" s="23"/>
      <c r="J24" s="24">
        <f t="shared" si="0"/>
        <v>38000</v>
      </c>
    </row>
    <row r="25" spans="1:10" ht="18" customHeight="1">
      <c r="A25" s="33" t="s">
        <v>17</v>
      </c>
      <c r="B25" s="21" t="s">
        <v>18</v>
      </c>
      <c r="C25" s="39" t="s">
        <v>16</v>
      </c>
      <c r="D25" s="40" t="s">
        <v>51</v>
      </c>
      <c r="E25" s="32">
        <v>4325</v>
      </c>
      <c r="F25" s="32">
        <v>4325</v>
      </c>
      <c r="G25" s="23"/>
      <c r="H25" s="23"/>
      <c r="I25" s="23"/>
      <c r="J25" s="24">
        <f>SUM(F25:I25)</f>
        <v>4325</v>
      </c>
    </row>
    <row r="26" spans="1:10" ht="18" customHeight="1">
      <c r="A26" s="33" t="s">
        <v>17</v>
      </c>
      <c r="B26" s="21" t="s">
        <v>18</v>
      </c>
      <c r="C26" s="39" t="s">
        <v>16</v>
      </c>
      <c r="D26" s="40" t="s">
        <v>52</v>
      </c>
      <c r="E26" s="32">
        <v>5000</v>
      </c>
      <c r="F26" s="32">
        <v>5000</v>
      </c>
      <c r="G26" s="23"/>
      <c r="H26" s="23"/>
      <c r="I26" s="23"/>
      <c r="J26" s="24">
        <f>SUM(F26:I26)</f>
        <v>5000</v>
      </c>
    </row>
    <row r="27" spans="1:10" ht="18" customHeight="1">
      <c r="A27" s="33" t="s">
        <v>17</v>
      </c>
      <c r="B27" s="21" t="s">
        <v>18</v>
      </c>
      <c r="C27" s="39" t="s">
        <v>20</v>
      </c>
      <c r="D27" s="40" t="s">
        <v>53</v>
      </c>
      <c r="E27" s="32">
        <v>3800</v>
      </c>
      <c r="F27" s="32">
        <v>3800</v>
      </c>
      <c r="G27" s="23"/>
      <c r="H27" s="23"/>
      <c r="I27" s="23"/>
      <c r="J27" s="24">
        <f>SUM(F27:I27)</f>
        <v>3800</v>
      </c>
    </row>
    <row r="28" spans="1:10" ht="32.25" customHeight="1">
      <c r="A28" s="25" t="s">
        <v>10</v>
      </c>
      <c r="B28" s="26" t="s">
        <v>11</v>
      </c>
      <c r="C28" s="47" t="s">
        <v>16</v>
      </c>
      <c r="D28" s="48" t="s">
        <v>54</v>
      </c>
      <c r="E28" s="28">
        <v>5000</v>
      </c>
      <c r="F28" s="28">
        <v>5000</v>
      </c>
      <c r="G28" s="49"/>
      <c r="H28" s="49"/>
      <c r="I28" s="49"/>
      <c r="J28" s="50">
        <f>SUM(F28:I28)</f>
        <v>5000</v>
      </c>
    </row>
    <row r="29" spans="1:10" ht="27" customHeight="1" thickBot="1">
      <c r="A29" s="41" t="s">
        <v>12</v>
      </c>
      <c r="B29" s="42" t="s">
        <v>19</v>
      </c>
      <c r="C29" s="42" t="s">
        <v>20</v>
      </c>
      <c r="D29" s="139" t="s">
        <v>55</v>
      </c>
      <c r="E29" s="43">
        <f>19704+368</f>
        <v>20072</v>
      </c>
      <c r="F29" s="43">
        <f>19704+368</f>
        <v>20072</v>
      </c>
      <c r="G29" s="43"/>
      <c r="H29" s="43"/>
      <c r="I29" s="43"/>
      <c r="J29" s="44">
        <f t="shared" si="0"/>
        <v>20072</v>
      </c>
    </row>
    <row r="30" spans="1:10" ht="18" customHeight="1" thickTop="1">
      <c r="A30" s="125" t="s">
        <v>12</v>
      </c>
      <c r="B30" s="126" t="s">
        <v>56</v>
      </c>
      <c r="C30" s="126" t="s">
        <v>23</v>
      </c>
      <c r="D30" s="40" t="s">
        <v>57</v>
      </c>
      <c r="E30" s="32">
        <v>50000</v>
      </c>
      <c r="F30" s="29">
        <v>50000</v>
      </c>
      <c r="G30" s="29"/>
      <c r="H30" s="29"/>
      <c r="I30" s="29"/>
      <c r="J30" s="38">
        <f t="shared" si="0"/>
        <v>50000</v>
      </c>
    </row>
    <row r="31" spans="1:10" ht="18" customHeight="1">
      <c r="A31" s="33" t="s">
        <v>21</v>
      </c>
      <c r="B31" s="21" t="s">
        <v>58</v>
      </c>
      <c r="C31" s="39" t="s">
        <v>16</v>
      </c>
      <c r="D31" s="45" t="s">
        <v>59</v>
      </c>
      <c r="E31" s="46">
        <v>7000</v>
      </c>
      <c r="F31" s="46">
        <v>7000</v>
      </c>
      <c r="G31" s="23"/>
      <c r="H31" s="23"/>
      <c r="I31" s="23"/>
      <c r="J31" s="24">
        <f t="shared" si="0"/>
        <v>7000</v>
      </c>
    </row>
    <row r="32" spans="1:10" ht="18" customHeight="1">
      <c r="A32" s="33" t="s">
        <v>21</v>
      </c>
      <c r="B32" s="21" t="s">
        <v>58</v>
      </c>
      <c r="C32" s="39" t="s">
        <v>16</v>
      </c>
      <c r="D32" s="45" t="s">
        <v>60</v>
      </c>
      <c r="E32" s="46">
        <v>8000</v>
      </c>
      <c r="F32" s="46">
        <v>8000</v>
      </c>
      <c r="G32" s="23"/>
      <c r="H32" s="23"/>
      <c r="I32" s="23"/>
      <c r="J32" s="24">
        <f t="shared" si="0"/>
        <v>8000</v>
      </c>
    </row>
    <row r="33" spans="1:10" ht="18" customHeight="1">
      <c r="A33" s="33" t="s">
        <v>21</v>
      </c>
      <c r="B33" s="21" t="s">
        <v>58</v>
      </c>
      <c r="C33" s="39" t="s">
        <v>16</v>
      </c>
      <c r="D33" s="45" t="s">
        <v>61</v>
      </c>
      <c r="E33" s="46">
        <v>7631</v>
      </c>
      <c r="F33" s="46">
        <v>7631</v>
      </c>
      <c r="G33" s="23"/>
      <c r="H33" s="23"/>
      <c r="I33" s="23"/>
      <c r="J33" s="24">
        <f t="shared" si="0"/>
        <v>7631</v>
      </c>
    </row>
    <row r="34" spans="1:10" ht="18" customHeight="1">
      <c r="A34" s="33" t="s">
        <v>21</v>
      </c>
      <c r="B34" s="21" t="s">
        <v>58</v>
      </c>
      <c r="C34" s="39" t="s">
        <v>16</v>
      </c>
      <c r="D34" s="40" t="s">
        <v>62</v>
      </c>
      <c r="E34" s="32">
        <v>14019</v>
      </c>
      <c r="F34" s="32">
        <v>14019</v>
      </c>
      <c r="G34" s="23"/>
      <c r="H34" s="23"/>
      <c r="I34" s="23"/>
      <c r="J34" s="24">
        <f t="shared" si="0"/>
        <v>14019</v>
      </c>
    </row>
    <row r="35" spans="1:10" ht="18" customHeight="1">
      <c r="A35" s="25" t="s">
        <v>21</v>
      </c>
      <c r="B35" s="26" t="s">
        <v>58</v>
      </c>
      <c r="C35" s="47" t="s">
        <v>20</v>
      </c>
      <c r="D35" s="48" t="s">
        <v>63</v>
      </c>
      <c r="E35" s="28">
        <v>4349</v>
      </c>
      <c r="F35" s="28">
        <v>4349</v>
      </c>
      <c r="G35" s="49"/>
      <c r="H35" s="49"/>
      <c r="I35" s="49"/>
      <c r="J35" s="50">
        <f t="shared" si="0"/>
        <v>4349</v>
      </c>
    </row>
    <row r="36" spans="1:10" ht="51.75" customHeight="1">
      <c r="A36" s="33" t="s">
        <v>21</v>
      </c>
      <c r="B36" s="21" t="s">
        <v>58</v>
      </c>
      <c r="C36" s="21" t="s">
        <v>16</v>
      </c>
      <c r="D36" s="34" t="s">
        <v>64</v>
      </c>
      <c r="E36" s="23">
        <v>65270</v>
      </c>
      <c r="F36" s="23">
        <v>65270</v>
      </c>
      <c r="G36" s="23"/>
      <c r="H36" s="23"/>
      <c r="I36" s="23"/>
      <c r="J36" s="24">
        <f t="shared" si="0"/>
        <v>65270</v>
      </c>
    </row>
    <row r="37" spans="1:10" ht="25.5" customHeight="1">
      <c r="A37" s="33" t="s">
        <v>21</v>
      </c>
      <c r="B37" s="21" t="s">
        <v>58</v>
      </c>
      <c r="C37" s="21" t="s">
        <v>16</v>
      </c>
      <c r="D37" s="34" t="s">
        <v>65</v>
      </c>
      <c r="E37" s="23">
        <v>550000</v>
      </c>
      <c r="F37" s="23">
        <v>550000</v>
      </c>
      <c r="G37" s="23"/>
      <c r="H37" s="23"/>
      <c r="I37" s="23"/>
      <c r="J37" s="24">
        <f t="shared" si="0"/>
        <v>550000</v>
      </c>
    </row>
    <row r="38" spans="1:10" ht="27" customHeight="1">
      <c r="A38" s="33" t="s">
        <v>21</v>
      </c>
      <c r="B38" s="21" t="s">
        <v>22</v>
      </c>
      <c r="C38" s="21" t="s">
        <v>23</v>
      </c>
      <c r="D38" s="45" t="s">
        <v>66</v>
      </c>
      <c r="E38" s="23">
        <v>500000</v>
      </c>
      <c r="F38" s="23">
        <f>145863-11959-10000-2000</f>
        <v>121904</v>
      </c>
      <c r="G38" s="23"/>
      <c r="H38" s="23"/>
      <c r="I38" s="23"/>
      <c r="J38" s="24">
        <f t="shared" si="0"/>
        <v>121904</v>
      </c>
    </row>
    <row r="39" spans="1:10" ht="30" customHeight="1">
      <c r="A39" s="33" t="s">
        <v>21</v>
      </c>
      <c r="B39" s="21" t="s">
        <v>22</v>
      </c>
      <c r="C39" s="21" t="s">
        <v>23</v>
      </c>
      <c r="D39" s="45" t="s">
        <v>67</v>
      </c>
      <c r="E39" s="23">
        <v>47000</v>
      </c>
      <c r="F39" s="23">
        <v>19100</v>
      </c>
      <c r="G39" s="23"/>
      <c r="H39" s="23"/>
      <c r="I39" s="23"/>
      <c r="J39" s="24">
        <f t="shared" si="0"/>
        <v>19100</v>
      </c>
    </row>
    <row r="40" spans="1:10" ht="42" customHeight="1">
      <c r="A40" s="33" t="s">
        <v>68</v>
      </c>
      <c r="B40" s="21" t="s">
        <v>69</v>
      </c>
      <c r="C40" s="21" t="s">
        <v>16</v>
      </c>
      <c r="D40" s="34" t="s">
        <v>70</v>
      </c>
      <c r="E40" s="23">
        <v>1350000</v>
      </c>
      <c r="F40" s="23">
        <v>684000</v>
      </c>
      <c r="G40" s="23"/>
      <c r="H40" s="23"/>
      <c r="I40" s="23">
        <v>666000</v>
      </c>
      <c r="J40" s="24">
        <f>SUM(F40:I40)</f>
        <v>1350000</v>
      </c>
    </row>
    <row r="41" spans="1:10" ht="18" customHeight="1">
      <c r="A41" s="33" t="s">
        <v>68</v>
      </c>
      <c r="B41" s="21" t="s">
        <v>71</v>
      </c>
      <c r="C41" s="21" t="s">
        <v>16</v>
      </c>
      <c r="D41" s="34" t="s">
        <v>72</v>
      </c>
      <c r="E41" s="23">
        <v>11626</v>
      </c>
      <c r="F41" s="23">
        <v>11626</v>
      </c>
      <c r="G41" s="23"/>
      <c r="H41" s="23"/>
      <c r="I41" s="23"/>
      <c r="J41" s="24">
        <f t="shared" si="0"/>
        <v>11626</v>
      </c>
    </row>
    <row r="42" spans="1:10" ht="18" customHeight="1">
      <c r="A42" s="25" t="s">
        <v>68</v>
      </c>
      <c r="B42" s="26" t="s">
        <v>71</v>
      </c>
      <c r="C42" s="26" t="s">
        <v>16</v>
      </c>
      <c r="D42" s="51" t="s">
        <v>73</v>
      </c>
      <c r="E42" s="49">
        <v>14669</v>
      </c>
      <c r="F42" s="49">
        <v>14669</v>
      </c>
      <c r="G42" s="49"/>
      <c r="H42" s="49"/>
      <c r="I42" s="49"/>
      <c r="J42" s="50">
        <f t="shared" si="0"/>
        <v>14669</v>
      </c>
    </row>
    <row r="43" spans="1:10" ht="18" customHeight="1">
      <c r="A43" s="33" t="s">
        <v>68</v>
      </c>
      <c r="B43" s="21" t="s">
        <v>71</v>
      </c>
      <c r="C43" s="21" t="s">
        <v>16</v>
      </c>
      <c r="D43" s="34" t="s">
        <v>74</v>
      </c>
      <c r="E43" s="23">
        <v>8718</v>
      </c>
      <c r="F43" s="23">
        <v>8718</v>
      </c>
      <c r="G43" s="23"/>
      <c r="H43" s="23"/>
      <c r="I43" s="23"/>
      <c r="J43" s="24">
        <f>SUM(F43:I43)</f>
        <v>8718</v>
      </c>
    </row>
    <row r="44" spans="1:10" ht="25.5" customHeight="1">
      <c r="A44" s="52" t="s">
        <v>68</v>
      </c>
      <c r="B44" s="53" t="s">
        <v>71</v>
      </c>
      <c r="C44" s="53" t="s">
        <v>16</v>
      </c>
      <c r="D44" s="54" t="s">
        <v>75</v>
      </c>
      <c r="E44" s="55">
        <v>4000</v>
      </c>
      <c r="F44" s="55">
        <v>4000</v>
      </c>
      <c r="G44" s="55"/>
      <c r="H44" s="55"/>
      <c r="I44" s="55"/>
      <c r="J44" s="56">
        <f t="shared" si="0"/>
        <v>4000</v>
      </c>
    </row>
    <row r="45" spans="1:10" ht="18" customHeight="1">
      <c r="A45" s="33" t="s">
        <v>68</v>
      </c>
      <c r="B45" s="21" t="s">
        <v>71</v>
      </c>
      <c r="C45" s="21" t="s">
        <v>16</v>
      </c>
      <c r="D45" s="34" t="s">
        <v>76</v>
      </c>
      <c r="E45" s="23">
        <v>5000</v>
      </c>
      <c r="F45" s="23">
        <v>5000</v>
      </c>
      <c r="G45" s="23"/>
      <c r="H45" s="23"/>
      <c r="I45" s="23"/>
      <c r="J45" s="24">
        <f t="shared" si="0"/>
        <v>5000</v>
      </c>
    </row>
    <row r="46" spans="1:10" ht="18" customHeight="1">
      <c r="A46" s="33" t="s">
        <v>68</v>
      </c>
      <c r="B46" s="21" t="s">
        <v>71</v>
      </c>
      <c r="C46" s="21" t="s">
        <v>16</v>
      </c>
      <c r="D46" s="48" t="s">
        <v>77</v>
      </c>
      <c r="E46" s="49">
        <v>108000</v>
      </c>
      <c r="F46" s="23">
        <f>36000-1000</f>
        <v>35000</v>
      </c>
      <c r="G46" s="23"/>
      <c r="H46" s="23"/>
      <c r="I46" s="23"/>
      <c r="J46" s="24">
        <f t="shared" si="0"/>
        <v>35000</v>
      </c>
    </row>
    <row r="47" spans="1:10" ht="18" customHeight="1">
      <c r="A47" s="33" t="s">
        <v>68</v>
      </c>
      <c r="B47" s="21" t="s">
        <v>71</v>
      </c>
      <c r="C47" s="21" t="s">
        <v>16</v>
      </c>
      <c r="D47" s="48" t="s">
        <v>78</v>
      </c>
      <c r="E47" s="49">
        <v>10000</v>
      </c>
      <c r="F47" s="23">
        <v>4924</v>
      </c>
      <c r="G47" s="23"/>
      <c r="H47" s="23"/>
      <c r="I47" s="23"/>
      <c r="J47" s="24">
        <f t="shared" si="0"/>
        <v>4924</v>
      </c>
    </row>
    <row r="48" spans="1:10" ht="23.25" customHeight="1">
      <c r="A48" s="33" t="s">
        <v>68</v>
      </c>
      <c r="B48" s="21" t="s">
        <v>71</v>
      </c>
      <c r="C48" s="21" t="s">
        <v>20</v>
      </c>
      <c r="D48" s="34" t="s">
        <v>79</v>
      </c>
      <c r="E48" s="23">
        <v>80000</v>
      </c>
      <c r="F48" s="23">
        <v>40606</v>
      </c>
      <c r="G48" s="23"/>
      <c r="H48" s="23"/>
      <c r="I48" s="23">
        <v>34996</v>
      </c>
      <c r="J48" s="24">
        <f t="shared" si="0"/>
        <v>75602</v>
      </c>
    </row>
    <row r="49" spans="1:10" ht="18" customHeight="1">
      <c r="A49" s="33" t="s">
        <v>68</v>
      </c>
      <c r="B49" s="21" t="s">
        <v>71</v>
      </c>
      <c r="C49" s="21" t="s">
        <v>16</v>
      </c>
      <c r="D49" s="48" t="s">
        <v>80</v>
      </c>
      <c r="E49" s="23">
        <v>15000</v>
      </c>
      <c r="F49" s="23">
        <v>15000</v>
      </c>
      <c r="G49" s="23"/>
      <c r="H49" s="23"/>
      <c r="I49" s="23"/>
      <c r="J49" s="24">
        <f t="shared" si="0"/>
        <v>15000</v>
      </c>
    </row>
    <row r="50" spans="1:10" ht="18" customHeight="1" thickBot="1">
      <c r="A50" s="33" t="s">
        <v>68</v>
      </c>
      <c r="B50" s="21" t="s">
        <v>71</v>
      </c>
      <c r="C50" s="21" t="s">
        <v>20</v>
      </c>
      <c r="D50" s="34" t="s">
        <v>81</v>
      </c>
      <c r="E50" s="23">
        <v>6100</v>
      </c>
      <c r="F50" s="23">
        <v>6100</v>
      </c>
      <c r="G50" s="23"/>
      <c r="H50" s="23"/>
      <c r="I50" s="23"/>
      <c r="J50" s="24">
        <f>SUM(F50:I50)</f>
        <v>6100</v>
      </c>
    </row>
    <row r="51" spans="1:10" ht="18" customHeight="1" thickBot="1" thickTop="1">
      <c r="A51" s="227" t="s">
        <v>14</v>
      </c>
      <c r="B51" s="228"/>
      <c r="C51" s="228"/>
      <c r="D51" s="228"/>
      <c r="E51" s="58" t="s">
        <v>82</v>
      </c>
      <c r="F51" s="59">
        <f>SUM(F7:F50)</f>
        <v>5418217</v>
      </c>
      <c r="G51" s="59">
        <f>SUM(G7:G50)</f>
        <v>171742</v>
      </c>
      <c r="H51" s="59">
        <f>SUM(H7:H50)</f>
        <v>1220000</v>
      </c>
      <c r="I51" s="59">
        <f>SUM(I7:I50)</f>
        <v>1794346</v>
      </c>
      <c r="J51" s="60">
        <f t="shared" si="0"/>
        <v>8604305</v>
      </c>
    </row>
    <row r="52" spans="1:10" ht="19.5" customHeight="1" thickTop="1">
      <c r="A52" s="61"/>
      <c r="B52" s="61"/>
      <c r="C52" s="61"/>
      <c r="D52" s="62"/>
      <c r="E52" s="63"/>
      <c r="F52" s="64"/>
      <c r="G52" s="63"/>
      <c r="H52" s="63"/>
      <c r="I52" s="63"/>
      <c r="J52" s="63"/>
    </row>
    <row r="53" spans="1:10" ht="19.5" customHeight="1">
      <c r="A53" s="61"/>
      <c r="B53" s="61"/>
      <c r="C53" s="229"/>
      <c r="D53" s="229"/>
      <c r="E53" s="63"/>
      <c r="F53" s="63"/>
      <c r="G53" s="63"/>
      <c r="H53" s="63"/>
      <c r="I53" s="63"/>
      <c r="J53" s="63"/>
    </row>
    <row r="54" spans="1:10" ht="19.5" customHeight="1">
      <c r="A54" s="61"/>
      <c r="B54" s="61"/>
      <c r="C54" s="230"/>
      <c r="D54" s="230"/>
      <c r="E54" s="63"/>
      <c r="F54" s="63"/>
      <c r="G54" s="63"/>
      <c r="H54" s="63"/>
      <c r="I54" s="63"/>
      <c r="J54" s="63"/>
    </row>
    <row r="55" spans="1:10" ht="19.5" customHeight="1">
      <c r="A55" s="61"/>
      <c r="B55" s="61"/>
      <c r="C55" s="61"/>
      <c r="D55" s="62"/>
      <c r="E55" s="63"/>
      <c r="F55" s="63"/>
      <c r="G55" s="63"/>
      <c r="H55" s="63"/>
      <c r="I55" s="63"/>
      <c r="J55" s="63"/>
    </row>
    <row r="56" spans="1:10" ht="19.5" customHeight="1">
      <c r="A56" s="61"/>
      <c r="B56" s="61"/>
      <c r="C56" s="61"/>
      <c r="D56" s="62"/>
      <c r="E56" s="63"/>
      <c r="F56" s="63"/>
      <c r="G56" s="63"/>
      <c r="H56" s="63"/>
      <c r="I56" s="63"/>
      <c r="J56" s="63"/>
    </row>
    <row r="57" spans="1:12" ht="19.5" customHeight="1">
      <c r="A57" s="61"/>
      <c r="B57" s="61"/>
      <c r="C57" s="61"/>
      <c r="D57" s="62"/>
      <c r="E57" s="63"/>
      <c r="F57" s="63"/>
      <c r="G57" s="63"/>
      <c r="H57" s="63"/>
      <c r="I57" s="63"/>
      <c r="J57" s="63"/>
      <c r="L57" s="65"/>
    </row>
    <row r="58" spans="1:10" ht="19.5" customHeight="1">
      <c r="A58" s="61"/>
      <c r="B58" s="61"/>
      <c r="C58" s="61"/>
      <c r="D58" s="62"/>
      <c r="E58" s="63"/>
      <c r="F58" s="63"/>
      <c r="G58" s="63"/>
      <c r="H58" s="63"/>
      <c r="I58" s="63"/>
      <c r="J58" s="63"/>
    </row>
    <row r="59" spans="1:10" ht="19.5" customHeight="1">
      <c r="A59" s="61"/>
      <c r="B59" s="61"/>
      <c r="C59" s="61"/>
      <c r="D59" s="62"/>
      <c r="E59" s="63"/>
      <c r="F59" s="63"/>
      <c r="G59" s="63"/>
      <c r="H59" s="63"/>
      <c r="I59" s="63"/>
      <c r="J59" s="63"/>
    </row>
    <row r="60" spans="1:10" ht="19.5" customHeight="1">
      <c r="A60" s="61"/>
      <c r="B60" s="61"/>
      <c r="C60" s="61"/>
      <c r="D60" s="62"/>
      <c r="E60" s="63"/>
      <c r="F60" s="63"/>
      <c r="G60" s="63"/>
      <c r="H60" s="63"/>
      <c r="I60" s="63"/>
      <c r="J60" s="63"/>
    </row>
    <row r="61" spans="1:10" ht="19.5" customHeight="1">
      <c r="A61" s="66"/>
      <c r="B61" s="66"/>
      <c r="C61" s="66"/>
      <c r="D61" s="62"/>
      <c r="E61" s="67"/>
      <c r="F61" s="67"/>
      <c r="G61" s="67"/>
      <c r="H61" s="67"/>
      <c r="I61" s="67"/>
      <c r="J61" s="67"/>
    </row>
    <row r="62" spans="1:10" ht="19.5" customHeight="1">
      <c r="A62" s="66"/>
      <c r="B62" s="66"/>
      <c r="C62" s="66"/>
      <c r="D62" s="62"/>
      <c r="E62" s="67"/>
      <c r="F62" s="67"/>
      <c r="G62" s="67"/>
      <c r="H62" s="67"/>
      <c r="I62" s="67"/>
      <c r="J62" s="67"/>
    </row>
    <row r="63" spans="1:10" ht="19.5" customHeight="1">
      <c r="A63" s="66"/>
      <c r="B63" s="66"/>
      <c r="C63" s="66"/>
      <c r="D63" s="62"/>
      <c r="E63" s="67"/>
      <c r="F63" s="67"/>
      <c r="G63" s="67"/>
      <c r="H63" s="67"/>
      <c r="I63" s="67"/>
      <c r="J63" s="67"/>
    </row>
    <row r="64" spans="1:10" ht="19.5" customHeight="1">
      <c r="A64" s="66"/>
      <c r="B64" s="66"/>
      <c r="C64" s="66"/>
      <c r="D64" s="62"/>
      <c r="E64" s="66"/>
      <c r="F64" s="66"/>
      <c r="G64" s="66"/>
      <c r="H64" s="66"/>
      <c r="I64" s="66"/>
      <c r="J64" s="66"/>
    </row>
    <row r="65" ht="19.5" customHeight="1">
      <c r="D65" s="68"/>
    </row>
    <row r="66" ht="19.5" customHeight="1">
      <c r="D66" s="68"/>
    </row>
    <row r="67" ht="19.5" customHeight="1">
      <c r="D67" s="68"/>
    </row>
    <row r="68" ht="19.5" customHeight="1">
      <c r="D68" s="68"/>
    </row>
    <row r="69" ht="19.5" customHeight="1">
      <c r="D69" s="68"/>
    </row>
  </sheetData>
  <mergeCells count="10">
    <mergeCell ref="A51:D51"/>
    <mergeCell ref="C53:D53"/>
    <mergeCell ref="C54:D54"/>
    <mergeCell ref="B1:D1"/>
    <mergeCell ref="F2:J2"/>
    <mergeCell ref="A4:J4"/>
    <mergeCell ref="A9:A10"/>
    <mergeCell ref="B9:B10"/>
    <mergeCell ref="D9:D10"/>
    <mergeCell ref="E9:E10"/>
  </mergeCells>
  <printOptions/>
  <pageMargins left="0.1968503937007874" right="0.1968503937007874" top="0.1968503937007874" bottom="0.1968503937007874" header="0.11811023622047245" footer="0.118110236220472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7"/>
  <sheetViews>
    <sheetView tabSelected="1" workbookViewId="0" topLeftCell="A1">
      <selection activeCell="C2" sqref="C2"/>
    </sheetView>
  </sheetViews>
  <sheetFormatPr defaultColWidth="9.33203125" defaultRowHeight="12.75"/>
  <cols>
    <col min="1" max="1" width="8.5" style="132" customWidth="1"/>
    <col min="2" max="2" width="79.16015625" style="132" customWidth="1"/>
    <col min="3" max="3" width="14.33203125" style="132" customWidth="1"/>
    <col min="4" max="4" width="16.16015625" style="132" customWidth="1"/>
    <col min="5" max="5" width="15.83203125" style="132" customWidth="1"/>
    <col min="6" max="7" width="14.83203125" style="132" customWidth="1"/>
    <col min="8" max="8" width="17.33203125" style="132" customWidth="1"/>
    <col min="9" max="16384" width="9.33203125" style="132" customWidth="1"/>
  </cols>
  <sheetData>
    <row r="1" spans="1:8" ht="12.75" customHeight="1">
      <c r="A1" s="201" t="s">
        <v>128</v>
      </c>
      <c r="B1" s="201"/>
      <c r="C1" s="69"/>
      <c r="D1" s="129"/>
      <c r="E1" s="130" t="s">
        <v>84</v>
      </c>
      <c r="F1" s="130"/>
      <c r="G1" s="131"/>
      <c r="H1" s="130"/>
    </row>
    <row r="2" spans="1:8" ht="12.75">
      <c r="A2" s="201"/>
      <c r="B2" s="201"/>
      <c r="C2" s="129"/>
      <c r="D2" s="129"/>
      <c r="E2" s="130" t="s">
        <v>85</v>
      </c>
      <c r="F2" s="130"/>
      <c r="G2" s="131"/>
      <c r="H2" s="130"/>
    </row>
    <row r="3" spans="2:8" ht="12.75">
      <c r="B3" s="129"/>
      <c r="C3" s="129"/>
      <c r="D3" s="129"/>
      <c r="E3" s="130" t="s">
        <v>86</v>
      </c>
      <c r="F3" s="130"/>
      <c r="G3" s="131"/>
      <c r="H3" s="130"/>
    </row>
    <row r="4" ht="6.75" customHeight="1"/>
    <row r="5" spans="1:8" ht="16.5" customHeight="1">
      <c r="A5" s="202" t="s">
        <v>87</v>
      </c>
      <c r="B5" s="202"/>
      <c r="C5" s="202"/>
      <c r="D5" s="202"/>
      <c r="E5" s="202"/>
      <c r="F5" s="202"/>
      <c r="G5" s="202"/>
      <c r="H5" s="202"/>
    </row>
    <row r="6" ht="9.75" customHeight="1" thickBot="1">
      <c r="A6" s="133"/>
    </row>
    <row r="7" spans="1:8" ht="18.75" customHeight="1" thickTop="1">
      <c r="A7" s="194" t="s">
        <v>88</v>
      </c>
      <c r="B7" s="196" t="s">
        <v>89</v>
      </c>
      <c r="C7" s="196" t="s">
        <v>90</v>
      </c>
      <c r="D7" s="196" t="s">
        <v>91</v>
      </c>
      <c r="E7" s="196"/>
      <c r="F7" s="196"/>
      <c r="G7" s="196"/>
      <c r="H7" s="198"/>
    </row>
    <row r="8" spans="1:8" ht="28.5" customHeight="1" thickBot="1">
      <c r="A8" s="195"/>
      <c r="B8" s="197"/>
      <c r="C8" s="197"/>
      <c r="D8" s="70" t="s">
        <v>92</v>
      </c>
      <c r="E8" s="70" t="s">
        <v>93</v>
      </c>
      <c r="F8" s="70" t="s">
        <v>94</v>
      </c>
      <c r="G8" s="70" t="s">
        <v>95</v>
      </c>
      <c r="H8" s="71" t="s">
        <v>13</v>
      </c>
    </row>
    <row r="9" spans="1:8" ht="18" customHeight="1" thickBot="1" thickTop="1">
      <c r="A9" s="232" t="s">
        <v>96</v>
      </c>
      <c r="B9" s="233"/>
      <c r="C9" s="233"/>
      <c r="D9" s="233"/>
      <c r="E9" s="233"/>
      <c r="F9" s="233"/>
      <c r="G9" s="233"/>
      <c r="H9" s="234"/>
    </row>
    <row r="10" spans="1:8" ht="18" customHeight="1" thickTop="1">
      <c r="A10" s="235">
        <v>2010</v>
      </c>
      <c r="B10" s="103" t="s">
        <v>34</v>
      </c>
      <c r="C10" s="73">
        <v>5800000</v>
      </c>
      <c r="D10" s="73">
        <v>540000</v>
      </c>
      <c r="E10" s="73"/>
      <c r="F10" s="73">
        <v>0</v>
      </c>
      <c r="G10" s="73">
        <v>960000</v>
      </c>
      <c r="H10" s="74">
        <f aca="true" t="shared" si="0" ref="H10:H16">SUM(D10:G10)</f>
        <v>1500000</v>
      </c>
    </row>
    <row r="11" spans="1:8" ht="16.5" customHeight="1">
      <c r="A11" s="236"/>
      <c r="B11" s="75" t="s">
        <v>36</v>
      </c>
      <c r="C11" s="76">
        <v>7846790</v>
      </c>
      <c r="D11" s="76">
        <v>1560000</v>
      </c>
      <c r="E11" s="76"/>
      <c r="F11" s="76">
        <v>0</v>
      </c>
      <c r="G11" s="76">
        <v>500000</v>
      </c>
      <c r="H11" s="77">
        <f t="shared" si="0"/>
        <v>2060000</v>
      </c>
    </row>
    <row r="12" spans="1:8" ht="17.25" customHeight="1">
      <c r="A12" s="236"/>
      <c r="B12" s="78" t="s">
        <v>39</v>
      </c>
      <c r="C12" s="76">
        <v>17000</v>
      </c>
      <c r="D12" s="76">
        <v>17000</v>
      </c>
      <c r="E12" s="76"/>
      <c r="F12" s="76"/>
      <c r="G12" s="76"/>
      <c r="H12" s="77">
        <f t="shared" si="0"/>
        <v>17000</v>
      </c>
    </row>
    <row r="13" spans="1:8" ht="25.5" customHeight="1">
      <c r="A13" s="236"/>
      <c r="B13" s="79" t="s">
        <v>97</v>
      </c>
      <c r="C13" s="76">
        <v>22000</v>
      </c>
      <c r="D13" s="76">
        <v>22000</v>
      </c>
      <c r="E13" s="76"/>
      <c r="F13" s="76"/>
      <c r="G13" s="76"/>
      <c r="H13" s="77">
        <f t="shared" si="0"/>
        <v>22000</v>
      </c>
    </row>
    <row r="14" spans="1:8" ht="16.5" customHeight="1">
      <c r="A14" s="236"/>
      <c r="B14" s="79" t="s">
        <v>43</v>
      </c>
      <c r="C14" s="76">
        <v>8000</v>
      </c>
      <c r="D14" s="76">
        <v>8000</v>
      </c>
      <c r="E14" s="76"/>
      <c r="F14" s="76"/>
      <c r="G14" s="76"/>
      <c r="H14" s="77">
        <f t="shared" si="0"/>
        <v>8000</v>
      </c>
    </row>
    <row r="15" spans="1:8" ht="17.25" customHeight="1">
      <c r="A15" s="236"/>
      <c r="B15" s="79" t="s">
        <v>40</v>
      </c>
      <c r="C15" s="76">
        <v>142000</v>
      </c>
      <c r="D15" s="76">
        <v>142000</v>
      </c>
      <c r="E15" s="76"/>
      <c r="F15" s="76"/>
      <c r="G15" s="76"/>
      <c r="H15" s="77">
        <f t="shared" si="0"/>
        <v>142000</v>
      </c>
    </row>
    <row r="16" spans="1:8" ht="54.75" customHeight="1" thickBot="1">
      <c r="A16" s="237"/>
      <c r="B16" s="80" t="s">
        <v>38</v>
      </c>
      <c r="C16" s="81">
        <v>1000000</v>
      </c>
      <c r="D16" s="81">
        <v>50000</v>
      </c>
      <c r="E16" s="81"/>
      <c r="F16" s="81">
        <v>0</v>
      </c>
      <c r="G16" s="81"/>
      <c r="H16" s="82">
        <f t="shared" si="0"/>
        <v>50000</v>
      </c>
    </row>
    <row r="17" spans="1:8" ht="18" customHeight="1" thickBot="1" thickTop="1">
      <c r="A17" s="83" t="s">
        <v>14</v>
      </c>
      <c r="B17" s="84" t="s">
        <v>98</v>
      </c>
      <c r="C17" s="85" t="s">
        <v>98</v>
      </c>
      <c r="D17" s="85">
        <f>SUM(D10:D16)</f>
        <v>2339000</v>
      </c>
      <c r="E17" s="85">
        <f>SUM(E11:E16)</f>
        <v>0</v>
      </c>
      <c r="F17" s="85">
        <f>SUM(F11:F16)</f>
        <v>0</v>
      </c>
      <c r="G17" s="85">
        <f>SUM(G10:G16)</f>
        <v>1460000</v>
      </c>
      <c r="H17" s="86">
        <f>SUM(H10:H16)</f>
        <v>3799000</v>
      </c>
    </row>
    <row r="18" spans="1:8" ht="18" customHeight="1" thickTop="1">
      <c r="A18" s="238">
        <v>2011</v>
      </c>
      <c r="B18" s="103" t="s">
        <v>34</v>
      </c>
      <c r="C18" s="73">
        <v>5800000</v>
      </c>
      <c r="D18" s="87">
        <v>964000</v>
      </c>
      <c r="E18" s="87">
        <v>442000</v>
      </c>
      <c r="F18" s="87"/>
      <c r="G18" s="87">
        <f>1326000-E18</f>
        <v>884000</v>
      </c>
      <c r="H18" s="77">
        <f>SUM(D18:G18)</f>
        <v>2290000</v>
      </c>
    </row>
    <row r="19" spans="1:8" ht="18" customHeight="1">
      <c r="A19" s="239"/>
      <c r="B19" s="117" t="s">
        <v>99</v>
      </c>
      <c r="C19" s="76">
        <v>1000000</v>
      </c>
      <c r="D19" s="88">
        <v>280000</v>
      </c>
      <c r="E19" s="88">
        <v>140000</v>
      </c>
      <c r="F19" s="88"/>
      <c r="G19" s="88">
        <v>280000</v>
      </c>
      <c r="H19" s="77">
        <f>SUM(D19:G19)</f>
        <v>700000</v>
      </c>
    </row>
    <row r="20" spans="1:8" ht="56.25" customHeight="1">
      <c r="A20" s="239"/>
      <c r="B20" s="78" t="s">
        <v>38</v>
      </c>
      <c r="C20" s="89">
        <v>1000000</v>
      </c>
      <c r="D20" s="90">
        <v>100000</v>
      </c>
      <c r="E20" s="90"/>
      <c r="F20" s="90"/>
      <c r="G20" s="90"/>
      <c r="H20" s="77">
        <f>SUM(D20:G20)</f>
        <v>100000</v>
      </c>
    </row>
    <row r="21" spans="1:8" ht="15.75" customHeight="1">
      <c r="A21" s="239"/>
      <c r="B21" s="115" t="s">
        <v>100</v>
      </c>
      <c r="C21" s="91">
        <v>4500000</v>
      </c>
      <c r="D21" s="90">
        <v>840000</v>
      </c>
      <c r="E21" s="90">
        <v>420000</v>
      </c>
      <c r="F21" s="90"/>
      <c r="G21" s="90">
        <v>840000</v>
      </c>
      <c r="H21" s="77">
        <f>SUM(D21:G21)</f>
        <v>2100000</v>
      </c>
    </row>
    <row r="22" spans="1:8" ht="15.75" customHeight="1" thickBot="1">
      <c r="A22" s="240"/>
      <c r="B22" s="113" t="s">
        <v>101</v>
      </c>
      <c r="C22" s="81">
        <v>3000000</v>
      </c>
      <c r="D22" s="134">
        <v>24000</v>
      </c>
      <c r="E22" s="134">
        <v>36000</v>
      </c>
      <c r="F22" s="134"/>
      <c r="G22" s="134"/>
      <c r="H22" s="77">
        <f>SUM(D22:G22)</f>
        <v>60000</v>
      </c>
    </row>
    <row r="23" spans="1:8" ht="15.75" customHeight="1" thickBot="1" thickTop="1">
      <c r="A23" s="83" t="s">
        <v>14</v>
      </c>
      <c r="B23" s="92" t="s">
        <v>98</v>
      </c>
      <c r="C23" s="93" t="s">
        <v>98</v>
      </c>
      <c r="D23" s="93">
        <f>SUM(D18:D22)</f>
        <v>2208000</v>
      </c>
      <c r="E23" s="93">
        <f>SUM(E18:E22)</f>
        <v>1038000</v>
      </c>
      <c r="F23" s="93">
        <f>SUM(F18:F22)</f>
        <v>0</v>
      </c>
      <c r="G23" s="93">
        <f>SUM(G18:G22)</f>
        <v>2004000</v>
      </c>
      <c r="H23" s="94">
        <f>SUM(H18:H22)</f>
        <v>5250000</v>
      </c>
    </row>
    <row r="24" spans="1:8" ht="15.75" customHeight="1" thickTop="1">
      <c r="A24" s="238">
        <v>2012</v>
      </c>
      <c r="B24" s="103" t="s">
        <v>34</v>
      </c>
      <c r="C24" s="73">
        <v>5800000</v>
      </c>
      <c r="D24" s="87">
        <v>859107</v>
      </c>
      <c r="E24" s="87">
        <v>463631</v>
      </c>
      <c r="F24" s="87"/>
      <c r="G24" s="87">
        <v>687262</v>
      </c>
      <c r="H24" s="77">
        <f>SUM(D24:G24)</f>
        <v>2010000</v>
      </c>
    </row>
    <row r="25" spans="1:8" ht="15.75" customHeight="1">
      <c r="A25" s="239"/>
      <c r="B25" s="115" t="s">
        <v>100</v>
      </c>
      <c r="C25" s="91">
        <v>4500000</v>
      </c>
      <c r="D25" s="90">
        <v>960000</v>
      </c>
      <c r="E25" s="90">
        <v>480000</v>
      </c>
      <c r="F25" s="90"/>
      <c r="G25" s="90">
        <v>960000</v>
      </c>
      <c r="H25" s="77">
        <f>SUM(D25:G25)</f>
        <v>2400000</v>
      </c>
    </row>
    <row r="26" spans="1:8" ht="17.25" customHeight="1">
      <c r="A26" s="239"/>
      <c r="B26" s="78" t="s">
        <v>102</v>
      </c>
      <c r="C26" s="89">
        <v>4000000</v>
      </c>
      <c r="D26" s="88">
        <v>376000</v>
      </c>
      <c r="E26" s="88">
        <v>112800</v>
      </c>
      <c r="F26" s="88"/>
      <c r="G26" s="88">
        <f>564000-E26</f>
        <v>451200</v>
      </c>
      <c r="H26" s="77">
        <f>SUM(D26:G26)</f>
        <v>940000</v>
      </c>
    </row>
    <row r="27" spans="1:8" ht="15.75" customHeight="1">
      <c r="A27" s="239"/>
      <c r="B27" s="78" t="s">
        <v>101</v>
      </c>
      <c r="C27" s="89">
        <v>3000000</v>
      </c>
      <c r="D27" s="88">
        <v>24000</v>
      </c>
      <c r="E27" s="88">
        <v>36000</v>
      </c>
      <c r="F27" s="88"/>
      <c r="G27" s="88"/>
      <c r="H27" s="77">
        <f>SUM(D27:G27)</f>
        <v>60000</v>
      </c>
    </row>
    <row r="28" spans="1:8" ht="53.25" customHeight="1" thickBot="1">
      <c r="A28" s="239"/>
      <c r="B28" s="78" t="s">
        <v>38</v>
      </c>
      <c r="C28" s="89">
        <v>1000000</v>
      </c>
      <c r="D28" s="88">
        <v>350000</v>
      </c>
      <c r="E28" s="88"/>
      <c r="F28" s="88"/>
      <c r="G28" s="88">
        <v>500000</v>
      </c>
      <c r="H28" s="77">
        <f>SUM(D28:G28)</f>
        <v>850000</v>
      </c>
    </row>
    <row r="29" spans="1:8" ht="15.75" customHeight="1" thickBot="1" thickTop="1">
      <c r="A29" s="83" t="s">
        <v>14</v>
      </c>
      <c r="B29" s="92" t="s">
        <v>98</v>
      </c>
      <c r="C29" s="93" t="s">
        <v>98</v>
      </c>
      <c r="D29" s="93">
        <f>SUM(D24:D28)</f>
        <v>2569107</v>
      </c>
      <c r="E29" s="93">
        <f>SUM(E24:E28)</f>
        <v>1092431</v>
      </c>
      <c r="F29" s="93">
        <f>SUM(F24:F28)</f>
        <v>0</v>
      </c>
      <c r="G29" s="93">
        <f>SUM(G24:G28)</f>
        <v>2598462</v>
      </c>
      <c r="H29" s="94">
        <f>SUM(H24:H28)</f>
        <v>6260000</v>
      </c>
    </row>
    <row r="30" spans="1:8" ht="15" customHeight="1" thickBot="1" thickTop="1">
      <c r="A30" s="95"/>
      <c r="B30" s="95"/>
      <c r="C30" s="96"/>
      <c r="D30" s="96"/>
      <c r="E30" s="96"/>
      <c r="F30" s="96"/>
      <c r="G30" s="96"/>
      <c r="H30" s="96"/>
    </row>
    <row r="31" spans="1:8" ht="18" customHeight="1" thickBot="1" thickTop="1">
      <c r="A31" s="241" t="s">
        <v>103</v>
      </c>
      <c r="B31" s="242"/>
      <c r="C31" s="242"/>
      <c r="D31" s="242"/>
      <c r="E31" s="242"/>
      <c r="F31" s="242"/>
      <c r="G31" s="242"/>
      <c r="H31" s="243"/>
    </row>
    <row r="32" spans="1:8" ht="15.75" customHeight="1" thickTop="1">
      <c r="A32" s="238">
        <v>2010</v>
      </c>
      <c r="B32" s="124" t="s">
        <v>104</v>
      </c>
      <c r="C32" s="97">
        <v>857660</v>
      </c>
      <c r="D32" s="97">
        <v>318000</v>
      </c>
      <c r="E32" s="97">
        <v>180000</v>
      </c>
      <c r="F32" s="97"/>
      <c r="G32" s="97">
        <v>0</v>
      </c>
      <c r="H32" s="98">
        <f>SUM(D32:G32)</f>
        <v>498000</v>
      </c>
    </row>
    <row r="33" spans="1:8" ht="27.75" customHeight="1" thickBot="1">
      <c r="A33" s="244"/>
      <c r="B33" s="78" t="s">
        <v>109</v>
      </c>
      <c r="C33" s="99">
        <v>520000</v>
      </c>
      <c r="D33" s="99">
        <v>120000</v>
      </c>
      <c r="E33" s="99">
        <v>400000</v>
      </c>
      <c r="F33" s="99"/>
      <c r="G33" s="99"/>
      <c r="H33" s="100">
        <f>SUM(D33:G33)</f>
        <v>520000</v>
      </c>
    </row>
    <row r="34" spans="1:8" ht="16.5" customHeight="1" thickBot="1" thickTop="1">
      <c r="A34" s="83" t="s">
        <v>14</v>
      </c>
      <c r="B34" s="101" t="s">
        <v>98</v>
      </c>
      <c r="C34" s="93" t="s">
        <v>98</v>
      </c>
      <c r="D34" s="93">
        <f>SUM(D31:D33)</f>
        <v>438000</v>
      </c>
      <c r="E34" s="93">
        <f>SUM(E31:E33)</f>
        <v>580000</v>
      </c>
      <c r="F34" s="93">
        <f>SUM(F31:F33)</f>
        <v>0</v>
      </c>
      <c r="G34" s="93">
        <f>SUM(G31:G33)</f>
        <v>0</v>
      </c>
      <c r="H34" s="94">
        <f>SUM(H31:H33)</f>
        <v>1018000</v>
      </c>
    </row>
    <row r="35" spans="1:8" ht="18.75" customHeight="1" thickBot="1" thickTop="1">
      <c r="A35" s="72">
        <v>2011</v>
      </c>
      <c r="B35" s="117" t="s">
        <v>105</v>
      </c>
      <c r="C35" s="87">
        <v>800000</v>
      </c>
      <c r="D35" s="87">
        <v>520000</v>
      </c>
      <c r="E35" s="87">
        <v>120000</v>
      </c>
      <c r="F35" s="87"/>
      <c r="G35" s="87"/>
      <c r="H35" s="98">
        <f>SUM(D35:G35)</f>
        <v>640000</v>
      </c>
    </row>
    <row r="36" spans="1:8" ht="17.25" customHeight="1" thickBot="1" thickTop="1">
      <c r="A36" s="83" t="s">
        <v>14</v>
      </c>
      <c r="B36" s="101" t="s">
        <v>98</v>
      </c>
      <c r="C36" s="93" t="s">
        <v>98</v>
      </c>
      <c r="D36" s="93">
        <f>SUM(D35:D35)</f>
        <v>520000</v>
      </c>
      <c r="E36" s="93">
        <f>SUM(E35:E35)</f>
        <v>120000</v>
      </c>
      <c r="F36" s="93">
        <f>SUM(F35:F35)</f>
        <v>0</v>
      </c>
      <c r="G36" s="93">
        <f>SUM(G35:G35)</f>
        <v>0</v>
      </c>
      <c r="H36" s="94">
        <f>SUM(H35:H35)</f>
        <v>640000</v>
      </c>
    </row>
    <row r="37" spans="1:8" ht="13.5" customHeight="1" thickBot="1" thickTop="1">
      <c r="A37" s="95"/>
      <c r="B37" s="102"/>
      <c r="C37" s="96"/>
      <c r="D37" s="96"/>
      <c r="E37" s="96"/>
      <c r="F37" s="96"/>
      <c r="G37" s="96"/>
      <c r="H37" s="96"/>
    </row>
    <row r="38" spans="1:8" ht="18.75" customHeight="1" thickBot="1" thickTop="1">
      <c r="A38" s="241" t="s">
        <v>106</v>
      </c>
      <c r="B38" s="242"/>
      <c r="C38" s="242"/>
      <c r="D38" s="242"/>
      <c r="E38" s="242"/>
      <c r="F38" s="242"/>
      <c r="G38" s="242"/>
      <c r="H38" s="243"/>
    </row>
    <row r="39" spans="1:8" ht="54" customHeight="1" thickTop="1">
      <c r="A39" s="238">
        <v>2010</v>
      </c>
      <c r="B39" s="103" t="s">
        <v>64</v>
      </c>
      <c r="C39" s="87">
        <v>65270</v>
      </c>
      <c r="D39" s="87">
        <v>65270</v>
      </c>
      <c r="E39" s="104"/>
      <c r="F39" s="104"/>
      <c r="G39" s="104"/>
      <c r="H39" s="105">
        <f aca="true" t="shared" si="1" ref="H39:H44">SUM(D39:G39)</f>
        <v>65270</v>
      </c>
    </row>
    <row r="40" spans="1:8" ht="30.75" customHeight="1">
      <c r="A40" s="239"/>
      <c r="B40" s="106" t="s">
        <v>65</v>
      </c>
      <c r="C40" s="107">
        <v>550000</v>
      </c>
      <c r="D40" s="107">
        <v>550000</v>
      </c>
      <c r="E40" s="108"/>
      <c r="F40" s="108"/>
      <c r="G40" s="108"/>
      <c r="H40" s="109">
        <f t="shared" si="1"/>
        <v>550000</v>
      </c>
    </row>
    <row r="41" spans="1:8" ht="15" customHeight="1">
      <c r="A41" s="239"/>
      <c r="B41" s="79" t="s">
        <v>46</v>
      </c>
      <c r="C41" s="88">
        <v>120400</v>
      </c>
      <c r="D41" s="88">
        <v>120400</v>
      </c>
      <c r="E41" s="110"/>
      <c r="F41" s="110"/>
      <c r="G41" s="110"/>
      <c r="H41" s="109">
        <f t="shared" si="1"/>
        <v>120400</v>
      </c>
    </row>
    <row r="42" spans="1:8" ht="26.25" customHeight="1">
      <c r="A42" s="239"/>
      <c r="B42" s="78" t="s">
        <v>54</v>
      </c>
      <c r="C42" s="88">
        <v>5000</v>
      </c>
      <c r="D42" s="88">
        <v>5000</v>
      </c>
      <c r="E42" s="110"/>
      <c r="F42" s="110"/>
      <c r="G42" s="110"/>
      <c r="H42" s="109">
        <f t="shared" si="1"/>
        <v>5000</v>
      </c>
    </row>
    <row r="43" spans="1:8" ht="17.25" customHeight="1">
      <c r="A43" s="239"/>
      <c r="B43" s="78" t="s">
        <v>52</v>
      </c>
      <c r="C43" s="88">
        <v>5000</v>
      </c>
      <c r="D43" s="88">
        <v>5000</v>
      </c>
      <c r="E43" s="110"/>
      <c r="F43" s="110"/>
      <c r="G43" s="110"/>
      <c r="H43" s="109">
        <f t="shared" si="1"/>
        <v>5000</v>
      </c>
    </row>
    <row r="44" spans="1:8" ht="42.75" customHeight="1" thickBot="1">
      <c r="A44" s="240"/>
      <c r="B44" s="123" t="s">
        <v>49</v>
      </c>
      <c r="C44" s="111">
        <v>1000000</v>
      </c>
      <c r="D44" s="111">
        <v>311574</v>
      </c>
      <c r="E44" s="111">
        <v>273350</v>
      </c>
      <c r="F44" s="111"/>
      <c r="G44" s="111"/>
      <c r="H44" s="112">
        <f t="shared" si="1"/>
        <v>584924</v>
      </c>
    </row>
    <row r="45" spans="1:8" ht="18" customHeight="1" thickBot="1" thickTop="1">
      <c r="A45" s="83" t="s">
        <v>14</v>
      </c>
      <c r="B45" s="101" t="s">
        <v>98</v>
      </c>
      <c r="C45" s="93" t="s">
        <v>98</v>
      </c>
      <c r="D45" s="93">
        <f>SUM(D38:D44)</f>
        <v>1057244</v>
      </c>
      <c r="E45" s="93">
        <f>SUM(E38:E44)</f>
        <v>273350</v>
      </c>
      <c r="F45" s="93">
        <f>SUM(F38:F44)</f>
        <v>0</v>
      </c>
      <c r="G45" s="93">
        <f>SUM(G38:G44)</f>
        <v>0</v>
      </c>
      <c r="H45" s="94">
        <f>SUM(H39:H44)</f>
        <v>1330594</v>
      </c>
    </row>
    <row r="46" spans="1:8" ht="45" customHeight="1" thickBot="1" thickTop="1">
      <c r="A46" s="57">
        <v>2011</v>
      </c>
      <c r="B46" s="123" t="s">
        <v>49</v>
      </c>
      <c r="C46" s="111">
        <v>1000000</v>
      </c>
      <c r="D46" s="111">
        <v>415076</v>
      </c>
      <c r="E46" s="111">
        <v>0</v>
      </c>
      <c r="F46" s="111"/>
      <c r="G46" s="111"/>
      <c r="H46" s="112">
        <f>SUM(D46:G46)</f>
        <v>415076</v>
      </c>
    </row>
    <row r="47" spans="1:8" ht="18" customHeight="1" thickBot="1" thickTop="1">
      <c r="A47" s="83" t="s">
        <v>14</v>
      </c>
      <c r="B47" s="101" t="s">
        <v>98</v>
      </c>
      <c r="C47" s="93" t="s">
        <v>98</v>
      </c>
      <c r="D47" s="93">
        <f>SUM(D46:D46)</f>
        <v>415076</v>
      </c>
      <c r="E47" s="93">
        <f>SUM(E46:E46)</f>
        <v>0</v>
      </c>
      <c r="F47" s="93">
        <f>SUM(F46:F46)</f>
        <v>0</v>
      </c>
      <c r="G47" s="93">
        <f>SUM(G46:G46)</f>
        <v>0</v>
      </c>
      <c r="H47" s="94">
        <f>SUM(H46:H46)</f>
        <v>415076</v>
      </c>
    </row>
    <row r="48" spans="1:8" ht="16.5" customHeight="1" thickBot="1" thickTop="1">
      <c r="A48" s="95"/>
      <c r="B48" s="102"/>
      <c r="C48" s="96"/>
      <c r="D48" s="96"/>
      <c r="E48" s="96"/>
      <c r="F48" s="96"/>
      <c r="G48" s="96"/>
      <c r="H48" s="96"/>
    </row>
    <row r="49" spans="1:8" ht="26.25" customHeight="1" thickBot="1" thickTop="1">
      <c r="A49" s="241" t="s">
        <v>107</v>
      </c>
      <c r="B49" s="242"/>
      <c r="C49" s="242"/>
      <c r="D49" s="242"/>
      <c r="E49" s="242"/>
      <c r="F49" s="242"/>
      <c r="G49" s="242"/>
      <c r="H49" s="243"/>
    </row>
    <row r="50" spans="1:8" ht="24.75" customHeight="1" thickTop="1">
      <c r="A50" s="238">
        <v>2010</v>
      </c>
      <c r="B50" s="103" t="s">
        <v>45</v>
      </c>
      <c r="C50" s="73">
        <v>300000</v>
      </c>
      <c r="D50" s="73">
        <v>300000</v>
      </c>
      <c r="E50" s="73"/>
      <c r="F50" s="73">
        <v>0</v>
      </c>
      <c r="G50" s="73">
        <v>0</v>
      </c>
      <c r="H50" s="74">
        <f aca="true" t="shared" si="2" ref="H50:H58">SUM(D50:G50)</f>
        <v>300000</v>
      </c>
    </row>
    <row r="51" spans="1:8" ht="26.25" customHeight="1">
      <c r="A51" s="239"/>
      <c r="B51" s="127" t="s">
        <v>66</v>
      </c>
      <c r="C51" s="76">
        <v>500000</v>
      </c>
      <c r="D51" s="76">
        <v>121904</v>
      </c>
      <c r="E51" s="76"/>
      <c r="F51" s="76"/>
      <c r="G51" s="76"/>
      <c r="H51" s="128">
        <f t="shared" si="2"/>
        <v>121904</v>
      </c>
    </row>
    <row r="52" spans="1:8" ht="26.25" customHeight="1">
      <c r="A52" s="239"/>
      <c r="B52" s="117" t="s">
        <v>67</v>
      </c>
      <c r="C52" s="89">
        <v>40000</v>
      </c>
      <c r="D52" s="89">
        <v>19100</v>
      </c>
      <c r="E52" s="89"/>
      <c r="F52" s="89"/>
      <c r="G52" s="89"/>
      <c r="H52" s="109">
        <f t="shared" si="2"/>
        <v>19100</v>
      </c>
    </row>
    <row r="53" spans="1:8" ht="15.75" customHeight="1">
      <c r="A53" s="239"/>
      <c r="B53" s="117" t="s">
        <v>48</v>
      </c>
      <c r="C53" s="88">
        <v>185000</v>
      </c>
      <c r="D53" s="88">
        <v>149730</v>
      </c>
      <c r="E53" s="88"/>
      <c r="F53" s="88">
        <v>0</v>
      </c>
      <c r="G53" s="88">
        <v>0</v>
      </c>
      <c r="H53" s="109">
        <f t="shared" si="2"/>
        <v>149730</v>
      </c>
    </row>
    <row r="54" spans="1:8" ht="15.75" customHeight="1" thickBot="1">
      <c r="A54" s="240"/>
      <c r="B54" s="123" t="s">
        <v>77</v>
      </c>
      <c r="C54" s="138">
        <v>108000</v>
      </c>
      <c r="D54" s="118">
        <v>35000</v>
      </c>
      <c r="E54" s="118"/>
      <c r="F54" s="118"/>
      <c r="G54" s="118"/>
      <c r="H54" s="116">
        <f t="shared" si="2"/>
        <v>35000</v>
      </c>
    </row>
    <row r="55" spans="1:8" ht="15.75" customHeight="1" thickTop="1">
      <c r="A55" s="239" t="s">
        <v>108</v>
      </c>
      <c r="B55" s="137" t="s">
        <v>78</v>
      </c>
      <c r="C55" s="29">
        <v>10000</v>
      </c>
      <c r="D55" s="107">
        <v>4924</v>
      </c>
      <c r="E55" s="107"/>
      <c r="F55" s="107"/>
      <c r="G55" s="107"/>
      <c r="H55" s="114">
        <f t="shared" si="2"/>
        <v>4924</v>
      </c>
    </row>
    <row r="56" spans="1:8" ht="25.5" customHeight="1">
      <c r="A56" s="239"/>
      <c r="B56" s="115" t="s">
        <v>79</v>
      </c>
      <c r="C56" s="55">
        <v>80000</v>
      </c>
      <c r="D56" s="120">
        <v>80000</v>
      </c>
      <c r="E56" s="120"/>
      <c r="F56" s="120"/>
      <c r="G56" s="120"/>
      <c r="H56" s="121">
        <f t="shared" si="2"/>
        <v>80000</v>
      </c>
    </row>
    <row r="57" spans="1:8" ht="15.75" customHeight="1">
      <c r="A57" s="239"/>
      <c r="B57" s="117" t="s">
        <v>80</v>
      </c>
      <c r="C57" s="23">
        <v>15000</v>
      </c>
      <c r="D57" s="88">
        <v>15000</v>
      </c>
      <c r="E57" s="88"/>
      <c r="F57" s="88"/>
      <c r="G57" s="88"/>
      <c r="H57" s="109">
        <f t="shared" si="2"/>
        <v>15000</v>
      </c>
    </row>
    <row r="58" spans="1:8" ht="48.75" customHeight="1" thickBot="1">
      <c r="A58" s="240"/>
      <c r="B58" s="122" t="s">
        <v>70</v>
      </c>
      <c r="C58" s="118">
        <v>1350000</v>
      </c>
      <c r="D58" s="118">
        <v>684000</v>
      </c>
      <c r="E58" s="118">
        <v>666000</v>
      </c>
      <c r="F58" s="118">
        <v>0</v>
      </c>
      <c r="G58" s="118">
        <v>0</v>
      </c>
      <c r="H58" s="116">
        <f t="shared" si="2"/>
        <v>1350000</v>
      </c>
    </row>
    <row r="59" spans="1:8" ht="15.75" customHeight="1" thickBot="1" thickTop="1">
      <c r="A59" s="83" t="s">
        <v>14</v>
      </c>
      <c r="B59" s="101" t="s">
        <v>98</v>
      </c>
      <c r="C59" s="93" t="s">
        <v>98</v>
      </c>
      <c r="D59" s="93">
        <f>SUM(D50:D58)</f>
        <v>1409658</v>
      </c>
      <c r="E59" s="93">
        <f>SUM(E50:E58)</f>
        <v>666000</v>
      </c>
      <c r="F59" s="93">
        <f>SUM(F50:F58)</f>
        <v>0</v>
      </c>
      <c r="G59" s="93">
        <f>SUM(G50:G58)</f>
        <v>0</v>
      </c>
      <c r="H59" s="94">
        <f>SUM(H50:H58)</f>
        <v>2075658</v>
      </c>
    </row>
    <row r="60" spans="2:8" ht="30" customHeight="1" thickTop="1">
      <c r="B60" s="135"/>
      <c r="C60" s="136"/>
      <c r="D60" s="136"/>
      <c r="E60" s="136"/>
      <c r="F60" s="136"/>
      <c r="G60" s="136"/>
      <c r="H60" s="136"/>
    </row>
    <row r="61" spans="2:8" ht="12.75">
      <c r="B61" s="135"/>
      <c r="C61" s="136"/>
      <c r="D61" s="136"/>
      <c r="E61" s="136"/>
      <c r="F61" s="136"/>
      <c r="G61" s="136"/>
      <c r="H61" s="136"/>
    </row>
    <row r="62" spans="2:8" ht="12.75">
      <c r="B62" s="135"/>
      <c r="C62" s="136"/>
      <c r="D62" s="136"/>
      <c r="E62" s="136"/>
      <c r="F62" s="136"/>
      <c r="G62" s="136"/>
      <c r="H62" s="136"/>
    </row>
    <row r="63" spans="2:8" ht="12.75">
      <c r="B63" s="135"/>
      <c r="C63" s="136"/>
      <c r="D63" s="136"/>
      <c r="E63" s="136"/>
      <c r="F63" s="136"/>
      <c r="G63" s="136"/>
      <c r="H63" s="136"/>
    </row>
    <row r="64" spans="2:8" ht="12.75">
      <c r="B64" s="135"/>
      <c r="C64" s="136"/>
      <c r="D64" s="136"/>
      <c r="E64" s="136"/>
      <c r="F64" s="136"/>
      <c r="G64" s="136"/>
      <c r="H64" s="136"/>
    </row>
    <row r="65" spans="2:8" ht="12.75">
      <c r="B65" s="135"/>
      <c r="C65" s="136"/>
      <c r="D65" s="136"/>
      <c r="E65" s="136"/>
      <c r="F65" s="136"/>
      <c r="G65" s="136"/>
      <c r="H65" s="136"/>
    </row>
    <row r="66" spans="2:8" ht="12.75">
      <c r="B66" s="135"/>
      <c r="C66" s="136"/>
      <c r="D66" s="136"/>
      <c r="E66" s="136"/>
      <c r="F66" s="136"/>
      <c r="G66" s="136"/>
      <c r="H66" s="136"/>
    </row>
    <row r="67" spans="2:8" ht="12.75">
      <c r="B67" s="135"/>
      <c r="C67" s="136"/>
      <c r="D67" s="136"/>
      <c r="E67" s="136"/>
      <c r="F67" s="136"/>
      <c r="G67" s="136"/>
      <c r="H67" s="136"/>
    </row>
    <row r="68" spans="2:8" ht="12.75">
      <c r="B68" s="135"/>
      <c r="C68" s="136"/>
      <c r="D68" s="136"/>
      <c r="E68" s="136"/>
      <c r="F68" s="136"/>
      <c r="G68" s="136"/>
      <c r="H68" s="136"/>
    </row>
    <row r="69" spans="2:8" ht="12.75">
      <c r="B69" s="135"/>
      <c r="C69" s="136"/>
      <c r="D69" s="136"/>
      <c r="E69" s="136"/>
      <c r="F69" s="136"/>
      <c r="G69" s="136"/>
      <c r="H69" s="136"/>
    </row>
    <row r="70" spans="2:8" ht="12.75">
      <c r="B70" s="135"/>
      <c r="C70" s="136"/>
      <c r="D70" s="136"/>
      <c r="E70" s="136"/>
      <c r="F70" s="136"/>
      <c r="G70" s="136"/>
      <c r="H70" s="136"/>
    </row>
    <row r="71" spans="2:8" ht="12.75">
      <c r="B71" s="135"/>
      <c r="C71" s="136"/>
      <c r="D71" s="136"/>
      <c r="E71" s="136"/>
      <c r="F71" s="136"/>
      <c r="G71" s="136"/>
      <c r="H71" s="136"/>
    </row>
    <row r="72" spans="2:8" ht="12.75">
      <c r="B72" s="135"/>
      <c r="C72" s="136"/>
      <c r="D72" s="136"/>
      <c r="E72" s="136"/>
      <c r="F72" s="136"/>
      <c r="G72" s="136"/>
      <c r="H72" s="136"/>
    </row>
    <row r="73" spans="2:8" ht="12.75">
      <c r="B73" s="135"/>
      <c r="C73" s="136"/>
      <c r="D73" s="136"/>
      <c r="E73" s="136"/>
      <c r="F73" s="136"/>
      <c r="G73" s="136"/>
      <c r="H73" s="136"/>
    </row>
    <row r="74" spans="2:8" ht="12.75">
      <c r="B74" s="135"/>
      <c r="C74" s="136"/>
      <c r="D74" s="136"/>
      <c r="E74" s="136"/>
      <c r="F74" s="136"/>
      <c r="G74" s="136"/>
      <c r="H74" s="136"/>
    </row>
    <row r="75" spans="2:8" ht="12.75">
      <c r="B75" s="135"/>
      <c r="C75" s="136"/>
      <c r="D75" s="136"/>
      <c r="E75" s="136"/>
      <c r="F75" s="136"/>
      <c r="G75" s="136"/>
      <c r="H75" s="136"/>
    </row>
    <row r="76" spans="2:8" ht="12.75">
      <c r="B76" s="135"/>
      <c r="C76" s="136"/>
      <c r="D76" s="136"/>
      <c r="E76" s="136"/>
      <c r="F76" s="136"/>
      <c r="G76" s="136"/>
      <c r="H76" s="136"/>
    </row>
    <row r="77" spans="2:8" ht="12.75">
      <c r="B77" s="135"/>
      <c r="C77" s="136"/>
      <c r="D77" s="136"/>
      <c r="E77" s="136"/>
      <c r="F77" s="136"/>
      <c r="G77" s="136"/>
      <c r="H77" s="136"/>
    </row>
    <row r="78" spans="2:8" ht="12.75">
      <c r="B78" s="135"/>
      <c r="C78" s="136"/>
      <c r="D78" s="136"/>
      <c r="E78" s="136"/>
      <c r="F78" s="136"/>
      <c r="G78" s="136"/>
      <c r="H78" s="136"/>
    </row>
    <row r="79" spans="2:8" ht="12.75">
      <c r="B79" s="135"/>
      <c r="C79" s="136"/>
      <c r="D79" s="136"/>
      <c r="E79" s="136"/>
      <c r="F79" s="136"/>
      <c r="G79" s="136"/>
      <c r="H79" s="136"/>
    </row>
    <row r="80" spans="2:8" ht="12.75">
      <c r="B80" s="135"/>
      <c r="C80" s="136"/>
      <c r="D80" s="136"/>
      <c r="E80" s="136"/>
      <c r="F80" s="136"/>
      <c r="G80" s="136"/>
      <c r="H80" s="136"/>
    </row>
    <row r="81" spans="2:8" ht="12.75">
      <c r="B81" s="135"/>
      <c r="C81" s="136"/>
      <c r="D81" s="136"/>
      <c r="E81" s="136"/>
      <c r="F81" s="136"/>
      <c r="G81" s="136"/>
      <c r="H81" s="136"/>
    </row>
    <row r="82" spans="2:8" ht="12.75">
      <c r="B82" s="135"/>
      <c r="C82" s="136"/>
      <c r="D82" s="136"/>
      <c r="E82" s="136"/>
      <c r="F82" s="136"/>
      <c r="G82" s="136"/>
      <c r="H82" s="136"/>
    </row>
    <row r="83" spans="2:8" ht="12.75">
      <c r="B83" s="135"/>
      <c r="C83" s="136"/>
      <c r="D83" s="136"/>
      <c r="E83" s="136"/>
      <c r="F83" s="136"/>
      <c r="G83" s="136"/>
      <c r="H83" s="136"/>
    </row>
    <row r="84" spans="2:8" ht="12.75">
      <c r="B84" s="135"/>
      <c r="C84" s="136"/>
      <c r="D84" s="136"/>
      <c r="E84" s="136"/>
      <c r="F84" s="136"/>
      <c r="G84" s="136"/>
      <c r="H84" s="136"/>
    </row>
    <row r="85" spans="2:8" ht="12.75">
      <c r="B85" s="135"/>
      <c r="C85" s="136"/>
      <c r="D85" s="136"/>
      <c r="E85" s="136"/>
      <c r="F85" s="136"/>
      <c r="G85" s="136"/>
      <c r="H85" s="136"/>
    </row>
    <row r="86" spans="2:8" ht="12.75">
      <c r="B86" s="135"/>
      <c r="C86" s="136"/>
      <c r="D86" s="136"/>
      <c r="E86" s="136"/>
      <c r="F86" s="136"/>
      <c r="G86" s="136"/>
      <c r="H86" s="136"/>
    </row>
    <row r="87" spans="2:8" ht="12.75">
      <c r="B87" s="135"/>
      <c r="C87" s="136"/>
      <c r="D87" s="136"/>
      <c r="E87" s="136"/>
      <c r="F87" s="136"/>
      <c r="G87" s="136"/>
      <c r="H87" s="136"/>
    </row>
    <row r="88" spans="2:8" ht="12.75">
      <c r="B88" s="135"/>
      <c r="C88" s="136"/>
      <c r="D88" s="136"/>
      <c r="E88" s="136"/>
      <c r="F88" s="136"/>
      <c r="G88" s="136"/>
      <c r="H88" s="136"/>
    </row>
    <row r="89" spans="2:8" ht="12.75">
      <c r="B89" s="135"/>
      <c r="C89" s="136"/>
      <c r="D89" s="136"/>
      <c r="E89" s="136"/>
      <c r="F89" s="136"/>
      <c r="G89" s="136"/>
      <c r="H89" s="136"/>
    </row>
    <row r="90" spans="2:8" ht="12.75">
      <c r="B90" s="135"/>
      <c r="C90" s="136"/>
      <c r="D90" s="136"/>
      <c r="E90" s="136"/>
      <c r="F90" s="136"/>
      <c r="G90" s="136"/>
      <c r="H90" s="136"/>
    </row>
    <row r="91" spans="2:8" ht="12.75">
      <c r="B91" s="135"/>
      <c r="C91" s="136"/>
      <c r="D91" s="136"/>
      <c r="E91" s="136"/>
      <c r="F91" s="136"/>
      <c r="G91" s="136"/>
      <c r="H91" s="136"/>
    </row>
    <row r="92" spans="2:8" ht="12.75">
      <c r="B92" s="135"/>
      <c r="C92" s="136"/>
      <c r="D92" s="136"/>
      <c r="E92" s="136"/>
      <c r="F92" s="136"/>
      <c r="G92" s="136"/>
      <c r="H92" s="136"/>
    </row>
    <row r="93" spans="2:8" ht="12.75">
      <c r="B93" s="135"/>
      <c r="C93" s="136"/>
      <c r="D93" s="136"/>
      <c r="E93" s="136"/>
      <c r="F93" s="136"/>
      <c r="G93" s="136"/>
      <c r="H93" s="136"/>
    </row>
    <row r="94" spans="2:8" ht="12.75">
      <c r="B94" s="135"/>
      <c r="C94" s="136"/>
      <c r="D94" s="136"/>
      <c r="E94" s="136"/>
      <c r="F94" s="136"/>
      <c r="G94" s="136"/>
      <c r="H94" s="136"/>
    </row>
    <row r="95" spans="2:8" ht="12.75">
      <c r="B95" s="135"/>
      <c r="C95" s="136"/>
      <c r="D95" s="136"/>
      <c r="E95" s="136"/>
      <c r="F95" s="136"/>
      <c r="G95" s="136"/>
      <c r="H95" s="136"/>
    </row>
    <row r="96" spans="2:8" ht="12.75">
      <c r="B96" s="135"/>
      <c r="C96" s="136"/>
      <c r="D96" s="136"/>
      <c r="E96" s="136"/>
      <c r="F96" s="136"/>
      <c r="G96" s="136"/>
      <c r="H96" s="136"/>
    </row>
    <row r="97" spans="2:8" ht="12.75">
      <c r="B97" s="135"/>
      <c r="C97" s="136"/>
      <c r="D97" s="136"/>
      <c r="E97" s="136"/>
      <c r="F97" s="136"/>
      <c r="G97" s="136"/>
      <c r="H97" s="136"/>
    </row>
    <row r="98" spans="2:8" ht="12.75">
      <c r="B98" s="135"/>
      <c r="C98" s="136"/>
      <c r="D98" s="136"/>
      <c r="E98" s="136"/>
      <c r="F98" s="136"/>
      <c r="G98" s="136"/>
      <c r="H98" s="136"/>
    </row>
    <row r="99" spans="2:8" ht="12.75">
      <c r="B99" s="135"/>
      <c r="C99" s="136"/>
      <c r="D99" s="136"/>
      <c r="E99" s="136"/>
      <c r="F99" s="136"/>
      <c r="G99" s="136"/>
      <c r="H99" s="136"/>
    </row>
    <row r="100" spans="2:8" ht="12.75">
      <c r="B100" s="135"/>
      <c r="C100" s="136"/>
      <c r="D100" s="136"/>
      <c r="E100" s="136"/>
      <c r="F100" s="136"/>
      <c r="G100" s="136"/>
      <c r="H100" s="136"/>
    </row>
    <row r="101" spans="2:8" ht="12.75">
      <c r="B101" s="135"/>
      <c r="C101" s="136"/>
      <c r="D101" s="136"/>
      <c r="E101" s="136"/>
      <c r="F101" s="136"/>
      <c r="G101" s="136"/>
      <c r="H101" s="136"/>
    </row>
    <row r="102" spans="2:8" ht="12.75">
      <c r="B102" s="135"/>
      <c r="C102" s="136"/>
      <c r="D102" s="136"/>
      <c r="E102" s="136"/>
      <c r="F102" s="136"/>
      <c r="G102" s="136"/>
      <c r="H102" s="136"/>
    </row>
    <row r="103" spans="2:8" ht="12.75">
      <c r="B103" s="135"/>
      <c r="C103" s="136"/>
      <c r="D103" s="136"/>
      <c r="E103" s="136"/>
      <c r="F103" s="136"/>
      <c r="G103" s="136"/>
      <c r="H103" s="136"/>
    </row>
    <row r="104" spans="2:8" ht="12.75">
      <c r="B104" s="135"/>
      <c r="C104" s="136"/>
      <c r="D104" s="136"/>
      <c r="E104" s="136"/>
      <c r="F104" s="136"/>
      <c r="G104" s="136"/>
      <c r="H104" s="136"/>
    </row>
    <row r="105" spans="2:8" ht="12.75">
      <c r="B105" s="135"/>
      <c r="C105" s="136"/>
      <c r="D105" s="136"/>
      <c r="E105" s="136"/>
      <c r="F105" s="136"/>
      <c r="G105" s="136"/>
      <c r="H105" s="136"/>
    </row>
    <row r="106" spans="2:8" ht="12.75">
      <c r="B106" s="135"/>
      <c r="C106" s="136"/>
      <c r="D106" s="136"/>
      <c r="E106" s="136"/>
      <c r="F106" s="136"/>
      <c r="G106" s="136"/>
      <c r="H106" s="136"/>
    </row>
    <row r="107" spans="2:8" ht="12.75">
      <c r="B107" s="135"/>
      <c r="C107" s="136"/>
      <c r="D107" s="136"/>
      <c r="E107" s="136"/>
      <c r="F107" s="136"/>
      <c r="G107" s="136"/>
      <c r="H107" s="136"/>
    </row>
    <row r="108" spans="2:8" ht="12.75">
      <c r="B108" s="135"/>
      <c r="C108" s="136"/>
      <c r="D108" s="136"/>
      <c r="E108" s="136"/>
      <c r="F108" s="136"/>
      <c r="G108" s="136"/>
      <c r="H108" s="136"/>
    </row>
    <row r="109" spans="2:8" ht="12.75">
      <c r="B109" s="135"/>
      <c r="C109" s="136"/>
      <c r="D109" s="136"/>
      <c r="E109" s="136"/>
      <c r="F109" s="136"/>
      <c r="G109" s="136"/>
      <c r="H109" s="136"/>
    </row>
    <row r="110" spans="2:8" ht="12.75">
      <c r="B110" s="135"/>
      <c r="C110" s="136"/>
      <c r="D110" s="136"/>
      <c r="E110" s="136"/>
      <c r="F110" s="136"/>
      <c r="G110" s="136"/>
      <c r="H110" s="136"/>
    </row>
    <row r="111" spans="2:8" ht="12.75">
      <c r="B111" s="135"/>
      <c r="C111" s="136"/>
      <c r="D111" s="136"/>
      <c r="E111" s="136"/>
      <c r="F111" s="136"/>
      <c r="G111" s="136"/>
      <c r="H111" s="136"/>
    </row>
    <row r="112" spans="2:8" ht="12.75">
      <c r="B112" s="135"/>
      <c r="C112" s="136"/>
      <c r="D112" s="136"/>
      <c r="E112" s="136"/>
      <c r="F112" s="136"/>
      <c r="G112" s="136"/>
      <c r="H112" s="136"/>
    </row>
    <row r="113" spans="2:8" ht="12.75">
      <c r="B113" s="135"/>
      <c r="C113" s="136"/>
      <c r="D113" s="136"/>
      <c r="E113" s="136"/>
      <c r="F113" s="136"/>
      <c r="G113" s="136"/>
      <c r="H113" s="136"/>
    </row>
    <row r="114" spans="2:8" ht="12.75">
      <c r="B114" s="135"/>
      <c r="C114" s="136"/>
      <c r="D114" s="136"/>
      <c r="E114" s="136"/>
      <c r="F114" s="136"/>
      <c r="G114" s="136"/>
      <c r="H114" s="136"/>
    </row>
    <row r="115" spans="2:8" ht="12.75">
      <c r="B115" s="135"/>
      <c r="C115" s="136"/>
      <c r="D115" s="136"/>
      <c r="E115" s="136"/>
      <c r="F115" s="136"/>
      <c r="G115" s="136"/>
      <c r="H115" s="136"/>
    </row>
    <row r="116" spans="2:8" ht="12.75">
      <c r="B116" s="135"/>
      <c r="C116" s="136"/>
      <c r="D116" s="136"/>
      <c r="E116" s="136"/>
      <c r="F116" s="136"/>
      <c r="G116" s="136"/>
      <c r="H116" s="136"/>
    </row>
    <row r="117" spans="2:8" ht="12.75">
      <c r="B117" s="135"/>
      <c r="C117" s="136"/>
      <c r="D117" s="136"/>
      <c r="E117" s="136"/>
      <c r="F117" s="136"/>
      <c r="G117" s="136"/>
      <c r="H117" s="136"/>
    </row>
    <row r="118" spans="2:8" ht="12.75">
      <c r="B118" s="135"/>
      <c r="C118" s="136"/>
      <c r="D118" s="136"/>
      <c r="E118" s="136"/>
      <c r="F118" s="136"/>
      <c r="G118" s="136"/>
      <c r="H118" s="136"/>
    </row>
    <row r="119" spans="2:8" ht="12.75">
      <c r="B119" s="135"/>
      <c r="C119" s="136"/>
      <c r="D119" s="136"/>
      <c r="E119" s="136"/>
      <c r="F119" s="136"/>
      <c r="G119" s="136"/>
      <c r="H119" s="136"/>
    </row>
    <row r="120" spans="2:8" ht="12.75">
      <c r="B120" s="135"/>
      <c r="C120" s="136"/>
      <c r="D120" s="136"/>
      <c r="E120" s="136"/>
      <c r="F120" s="136"/>
      <c r="G120" s="136"/>
      <c r="H120" s="136"/>
    </row>
    <row r="121" spans="2:8" ht="12.75">
      <c r="B121" s="135"/>
      <c r="C121" s="136"/>
      <c r="D121" s="136"/>
      <c r="E121" s="136"/>
      <c r="F121" s="136"/>
      <c r="G121" s="136"/>
      <c r="H121" s="136"/>
    </row>
    <row r="122" spans="2:8" ht="12.75">
      <c r="B122" s="135"/>
      <c r="C122" s="136"/>
      <c r="D122" s="136"/>
      <c r="E122" s="136"/>
      <c r="F122" s="136"/>
      <c r="G122" s="136"/>
      <c r="H122" s="136"/>
    </row>
    <row r="123" spans="2:8" ht="12.75">
      <c r="B123" s="135"/>
      <c r="C123" s="136"/>
      <c r="D123" s="136"/>
      <c r="E123" s="136"/>
      <c r="F123" s="136"/>
      <c r="G123" s="136"/>
      <c r="H123" s="136"/>
    </row>
    <row r="124" spans="2:8" ht="12.75">
      <c r="B124" s="135"/>
      <c r="C124" s="136"/>
      <c r="D124" s="136"/>
      <c r="E124" s="136"/>
      <c r="F124" s="136"/>
      <c r="G124" s="136"/>
      <c r="H124" s="136"/>
    </row>
    <row r="125" spans="2:8" ht="12.75">
      <c r="B125" s="135"/>
      <c r="C125" s="136"/>
      <c r="D125" s="136"/>
      <c r="E125" s="136"/>
      <c r="F125" s="136"/>
      <c r="G125" s="136"/>
      <c r="H125" s="136"/>
    </row>
    <row r="126" spans="2:8" ht="12.75">
      <c r="B126" s="135"/>
      <c r="C126" s="136"/>
      <c r="D126" s="136"/>
      <c r="E126" s="136"/>
      <c r="F126" s="136"/>
      <c r="G126" s="136"/>
      <c r="H126" s="136"/>
    </row>
    <row r="127" spans="2:8" ht="12.75">
      <c r="B127" s="135"/>
      <c r="C127" s="136"/>
      <c r="D127" s="136"/>
      <c r="E127" s="136"/>
      <c r="F127" s="136"/>
      <c r="G127" s="136"/>
      <c r="H127" s="136"/>
    </row>
    <row r="128" spans="2:8" ht="12.75">
      <c r="B128" s="135"/>
      <c r="C128" s="136"/>
      <c r="D128" s="136"/>
      <c r="E128" s="136"/>
      <c r="F128" s="136"/>
      <c r="G128" s="136"/>
      <c r="H128" s="136"/>
    </row>
    <row r="129" spans="2:8" ht="12.75">
      <c r="B129" s="135"/>
      <c r="C129" s="136"/>
      <c r="D129" s="136"/>
      <c r="E129" s="136"/>
      <c r="F129" s="136"/>
      <c r="G129" s="136"/>
      <c r="H129" s="136"/>
    </row>
    <row r="130" spans="2:8" ht="12.75">
      <c r="B130" s="135"/>
      <c r="C130" s="136"/>
      <c r="D130" s="136"/>
      <c r="E130" s="136"/>
      <c r="F130" s="136"/>
      <c r="G130" s="136"/>
      <c r="H130" s="136"/>
    </row>
    <row r="131" spans="2:8" ht="12.75">
      <c r="B131" s="135"/>
      <c r="C131" s="136"/>
      <c r="D131" s="136"/>
      <c r="E131" s="136"/>
      <c r="F131" s="136"/>
      <c r="G131" s="136"/>
      <c r="H131" s="136"/>
    </row>
    <row r="132" spans="2:8" ht="12.75">
      <c r="B132" s="135"/>
      <c r="C132" s="136"/>
      <c r="D132" s="136"/>
      <c r="E132" s="136"/>
      <c r="F132" s="136"/>
      <c r="G132" s="136"/>
      <c r="H132" s="136"/>
    </row>
    <row r="133" spans="2:8" ht="12.75">
      <c r="B133" s="135"/>
      <c r="C133" s="136"/>
      <c r="D133" s="136"/>
      <c r="E133" s="136"/>
      <c r="F133" s="136"/>
      <c r="G133" s="136"/>
      <c r="H133" s="136"/>
    </row>
    <row r="134" spans="2:8" ht="12.75">
      <c r="B134" s="135"/>
      <c r="C134" s="136"/>
      <c r="D134" s="136"/>
      <c r="E134" s="136"/>
      <c r="F134" s="136"/>
      <c r="G134" s="136"/>
      <c r="H134" s="136"/>
    </row>
    <row r="135" spans="2:8" ht="12.75">
      <c r="B135" s="135"/>
      <c r="C135" s="136"/>
      <c r="D135" s="136"/>
      <c r="E135" s="136"/>
      <c r="F135" s="136"/>
      <c r="G135" s="136"/>
      <c r="H135" s="136"/>
    </row>
    <row r="136" spans="2:8" ht="12.75">
      <c r="B136" s="135"/>
      <c r="C136" s="136"/>
      <c r="D136" s="136"/>
      <c r="E136" s="136"/>
      <c r="F136" s="136"/>
      <c r="G136" s="136"/>
      <c r="H136" s="136"/>
    </row>
    <row r="137" spans="2:8" ht="12.75">
      <c r="B137" s="135"/>
      <c r="C137" s="136"/>
      <c r="D137" s="136"/>
      <c r="E137" s="136"/>
      <c r="F137" s="136"/>
      <c r="G137" s="136"/>
      <c r="H137" s="136"/>
    </row>
    <row r="138" spans="2:8" ht="12.75">
      <c r="B138" s="135"/>
      <c r="C138" s="136"/>
      <c r="D138" s="136"/>
      <c r="E138" s="136"/>
      <c r="F138" s="136"/>
      <c r="G138" s="136"/>
      <c r="H138" s="136"/>
    </row>
    <row r="139" spans="2:8" ht="12.75">
      <c r="B139" s="135"/>
      <c r="C139" s="136"/>
      <c r="D139" s="136"/>
      <c r="E139" s="136"/>
      <c r="F139" s="136"/>
      <c r="G139" s="136"/>
      <c r="H139" s="136"/>
    </row>
    <row r="140" spans="2:8" ht="12.75">
      <c r="B140" s="135"/>
      <c r="C140" s="136"/>
      <c r="D140" s="136"/>
      <c r="E140" s="136"/>
      <c r="F140" s="136"/>
      <c r="G140" s="136"/>
      <c r="H140" s="136"/>
    </row>
    <row r="141" spans="2:8" ht="12.75">
      <c r="B141" s="135"/>
      <c r="C141" s="136"/>
      <c r="D141" s="136"/>
      <c r="E141" s="136"/>
      <c r="F141" s="136"/>
      <c r="G141" s="136"/>
      <c r="H141" s="136"/>
    </row>
    <row r="142" spans="2:8" ht="12.75">
      <c r="B142" s="135"/>
      <c r="C142" s="136"/>
      <c r="D142" s="136"/>
      <c r="E142" s="136"/>
      <c r="F142" s="136"/>
      <c r="G142" s="136"/>
      <c r="H142" s="136"/>
    </row>
    <row r="143" spans="2:8" ht="12.75">
      <c r="B143" s="135"/>
      <c r="C143" s="136"/>
      <c r="D143" s="136"/>
      <c r="E143" s="136"/>
      <c r="F143" s="136"/>
      <c r="G143" s="136"/>
      <c r="H143" s="136"/>
    </row>
    <row r="144" spans="2:8" ht="12.75">
      <c r="B144" s="135"/>
      <c r="C144" s="136"/>
      <c r="D144" s="136"/>
      <c r="E144" s="136"/>
      <c r="F144" s="136"/>
      <c r="G144" s="136"/>
      <c r="H144" s="136"/>
    </row>
    <row r="145" spans="2:8" ht="12.75">
      <c r="B145" s="135"/>
      <c r="C145" s="136"/>
      <c r="D145" s="136"/>
      <c r="E145" s="136"/>
      <c r="F145" s="136"/>
      <c r="G145" s="136"/>
      <c r="H145" s="136"/>
    </row>
    <row r="146" spans="2:8" ht="12.75">
      <c r="B146" s="135"/>
      <c r="C146" s="136"/>
      <c r="D146" s="136"/>
      <c r="E146" s="136"/>
      <c r="F146" s="136"/>
      <c r="G146" s="136"/>
      <c r="H146" s="136"/>
    </row>
    <row r="147" spans="2:8" ht="12.75">
      <c r="B147" s="135"/>
      <c r="C147" s="136"/>
      <c r="D147" s="136"/>
      <c r="E147" s="136"/>
      <c r="F147" s="136"/>
      <c r="G147" s="136"/>
      <c r="H147" s="136"/>
    </row>
    <row r="148" spans="2:8" ht="12.75">
      <c r="B148" s="135"/>
      <c r="C148" s="136"/>
      <c r="D148" s="136"/>
      <c r="E148" s="136"/>
      <c r="F148" s="136"/>
      <c r="G148" s="136"/>
      <c r="H148" s="136"/>
    </row>
    <row r="149" spans="2:8" ht="12.75">
      <c r="B149" s="135"/>
      <c r="C149" s="136"/>
      <c r="D149" s="136"/>
      <c r="E149" s="136"/>
      <c r="F149" s="136"/>
      <c r="G149" s="136"/>
      <c r="H149" s="136"/>
    </row>
    <row r="150" spans="2:8" ht="12.75">
      <c r="B150" s="135"/>
      <c r="C150" s="136"/>
      <c r="D150" s="136"/>
      <c r="E150" s="136"/>
      <c r="F150" s="136"/>
      <c r="G150" s="136"/>
      <c r="H150" s="136"/>
    </row>
    <row r="151" spans="2:8" ht="12.75">
      <c r="B151" s="135"/>
      <c r="C151" s="136"/>
      <c r="D151" s="136"/>
      <c r="E151" s="136"/>
      <c r="F151" s="136"/>
      <c r="G151" s="136"/>
      <c r="H151" s="136"/>
    </row>
    <row r="152" spans="2:8" ht="12.75">
      <c r="B152" s="135"/>
      <c r="C152" s="136"/>
      <c r="D152" s="136"/>
      <c r="E152" s="136"/>
      <c r="F152" s="136"/>
      <c r="G152" s="136"/>
      <c r="H152" s="136"/>
    </row>
    <row r="153" spans="3:8" ht="12.75">
      <c r="C153" s="136"/>
      <c r="D153" s="136"/>
      <c r="E153" s="136"/>
      <c r="F153" s="136"/>
      <c r="G153" s="136"/>
      <c r="H153" s="136"/>
    </row>
    <row r="154" spans="3:8" ht="12.75">
      <c r="C154" s="136"/>
      <c r="D154" s="136"/>
      <c r="E154" s="136"/>
      <c r="F154" s="136"/>
      <c r="G154" s="136"/>
      <c r="H154" s="136"/>
    </row>
    <row r="155" spans="3:8" ht="12.75">
      <c r="C155" s="136"/>
      <c r="D155" s="136"/>
      <c r="E155" s="136"/>
      <c r="F155" s="136"/>
      <c r="G155" s="136"/>
      <c r="H155" s="136"/>
    </row>
    <row r="156" spans="3:8" ht="12.75">
      <c r="C156" s="136"/>
      <c r="D156" s="136"/>
      <c r="E156" s="136"/>
      <c r="F156" s="136"/>
      <c r="G156" s="136"/>
      <c r="H156" s="136"/>
    </row>
    <row r="157" spans="3:8" ht="12.75">
      <c r="C157" s="136"/>
      <c r="D157" s="136"/>
      <c r="E157" s="136"/>
      <c r="F157" s="136"/>
      <c r="G157" s="136"/>
      <c r="H157" s="136"/>
    </row>
    <row r="158" spans="3:8" ht="12.75">
      <c r="C158" s="136"/>
      <c r="D158" s="136"/>
      <c r="E158" s="136"/>
      <c r="F158" s="136"/>
      <c r="G158" s="136"/>
      <c r="H158" s="136"/>
    </row>
    <row r="159" spans="3:8" ht="12.75">
      <c r="C159" s="136"/>
      <c r="D159" s="136"/>
      <c r="E159" s="136"/>
      <c r="F159" s="136"/>
      <c r="G159" s="136"/>
      <c r="H159" s="136"/>
    </row>
    <row r="160" spans="3:8" ht="12.75">
      <c r="C160" s="136"/>
      <c r="D160" s="136"/>
      <c r="E160" s="136"/>
      <c r="F160" s="136"/>
      <c r="G160" s="136"/>
      <c r="H160" s="136"/>
    </row>
    <row r="161" spans="3:8" ht="12.75">
      <c r="C161" s="136"/>
      <c r="D161" s="136"/>
      <c r="E161" s="136"/>
      <c r="F161" s="136"/>
      <c r="G161" s="136"/>
      <c r="H161" s="136"/>
    </row>
    <row r="162" spans="3:8" ht="12.75">
      <c r="C162" s="136"/>
      <c r="D162" s="136"/>
      <c r="E162" s="136"/>
      <c r="F162" s="136"/>
      <c r="G162" s="136"/>
      <c r="H162" s="136"/>
    </row>
    <row r="163" spans="3:8" ht="12.75">
      <c r="C163" s="136"/>
      <c r="D163" s="136"/>
      <c r="E163" s="136"/>
      <c r="F163" s="136"/>
      <c r="G163" s="136"/>
      <c r="H163" s="136"/>
    </row>
    <row r="164" spans="3:8" ht="12.75">
      <c r="C164" s="136"/>
      <c r="D164" s="136"/>
      <c r="E164" s="136"/>
      <c r="F164" s="136"/>
      <c r="G164" s="136"/>
      <c r="H164" s="136"/>
    </row>
    <row r="165" spans="3:8" ht="12.75">
      <c r="C165" s="136"/>
      <c r="D165" s="136"/>
      <c r="E165" s="136"/>
      <c r="F165" s="136"/>
      <c r="G165" s="136"/>
      <c r="H165" s="136"/>
    </row>
    <row r="166" spans="3:8" ht="12.75">
      <c r="C166" s="136"/>
      <c r="D166" s="136"/>
      <c r="E166" s="136"/>
      <c r="F166" s="136"/>
      <c r="G166" s="136"/>
      <c r="H166" s="136"/>
    </row>
    <row r="167" spans="3:8" ht="12.75">
      <c r="C167" s="136"/>
      <c r="D167" s="136"/>
      <c r="E167" s="136"/>
      <c r="F167" s="136"/>
      <c r="G167" s="136"/>
      <c r="H167" s="136"/>
    </row>
    <row r="168" spans="3:8" ht="12.75">
      <c r="C168" s="136"/>
      <c r="D168" s="136"/>
      <c r="E168" s="136"/>
      <c r="F168" s="136"/>
      <c r="G168" s="136"/>
      <c r="H168" s="136"/>
    </row>
    <row r="169" spans="3:8" ht="12.75">
      <c r="C169" s="136"/>
      <c r="D169" s="136"/>
      <c r="E169" s="136"/>
      <c r="F169" s="136"/>
      <c r="G169" s="136"/>
      <c r="H169" s="136"/>
    </row>
    <row r="170" spans="3:8" ht="12.75">
      <c r="C170" s="136"/>
      <c r="D170" s="136"/>
      <c r="E170" s="136"/>
      <c r="F170" s="136"/>
      <c r="G170" s="136"/>
      <c r="H170" s="136"/>
    </row>
    <row r="171" spans="3:8" ht="12.75">
      <c r="C171" s="136"/>
      <c r="D171" s="136"/>
      <c r="E171" s="136"/>
      <c r="F171" s="136"/>
      <c r="G171" s="136"/>
      <c r="H171" s="136"/>
    </row>
    <row r="172" spans="3:8" ht="12.75">
      <c r="C172" s="136"/>
      <c r="D172" s="136"/>
      <c r="E172" s="136"/>
      <c r="F172" s="136"/>
      <c r="G172" s="136"/>
      <c r="H172" s="136"/>
    </row>
    <row r="173" spans="3:8" ht="12.75">
      <c r="C173" s="136"/>
      <c r="D173" s="136"/>
      <c r="E173" s="136"/>
      <c r="F173" s="136"/>
      <c r="G173" s="136"/>
      <c r="H173" s="136"/>
    </row>
    <row r="174" spans="3:8" ht="12.75">
      <c r="C174" s="136"/>
      <c r="D174" s="136"/>
      <c r="E174" s="136"/>
      <c r="F174" s="136"/>
      <c r="G174" s="136"/>
      <c r="H174" s="136"/>
    </row>
    <row r="175" spans="3:8" ht="12.75">
      <c r="C175" s="136"/>
      <c r="D175" s="136"/>
      <c r="E175" s="136"/>
      <c r="F175" s="136"/>
      <c r="G175" s="136"/>
      <c r="H175" s="136"/>
    </row>
    <row r="176" spans="3:8" ht="12.75">
      <c r="C176" s="136"/>
      <c r="D176" s="136"/>
      <c r="E176" s="136"/>
      <c r="F176" s="136"/>
      <c r="G176" s="136"/>
      <c r="H176" s="136"/>
    </row>
    <row r="177" spans="3:8" ht="12.75">
      <c r="C177" s="136"/>
      <c r="D177" s="136"/>
      <c r="E177" s="136"/>
      <c r="F177" s="136"/>
      <c r="G177" s="136"/>
      <c r="H177" s="136"/>
    </row>
    <row r="178" spans="3:8" ht="12.75">
      <c r="C178" s="136"/>
      <c r="D178" s="136"/>
      <c r="E178" s="136"/>
      <c r="F178" s="136"/>
      <c r="G178" s="136"/>
      <c r="H178" s="136"/>
    </row>
    <row r="179" spans="3:8" ht="12.75">
      <c r="C179" s="136"/>
      <c r="D179" s="136"/>
      <c r="E179" s="136"/>
      <c r="F179" s="136"/>
      <c r="G179" s="136"/>
      <c r="H179" s="136"/>
    </row>
    <row r="180" spans="3:8" ht="12.75">
      <c r="C180" s="136"/>
      <c r="D180" s="136"/>
      <c r="E180" s="136"/>
      <c r="F180" s="136"/>
      <c r="G180" s="136"/>
      <c r="H180" s="136"/>
    </row>
    <row r="181" spans="3:8" ht="12.75">
      <c r="C181" s="136"/>
      <c r="D181" s="136"/>
      <c r="E181" s="136"/>
      <c r="F181" s="136"/>
      <c r="G181" s="136"/>
      <c r="H181" s="136"/>
    </row>
    <row r="182" spans="3:8" ht="12.75">
      <c r="C182" s="136"/>
      <c r="D182" s="136"/>
      <c r="E182" s="136"/>
      <c r="F182" s="136"/>
      <c r="G182" s="136"/>
      <c r="H182" s="136"/>
    </row>
    <row r="183" spans="3:8" ht="12.75">
      <c r="C183" s="136"/>
      <c r="D183" s="136"/>
      <c r="E183" s="136"/>
      <c r="F183" s="136"/>
      <c r="G183" s="136"/>
      <c r="H183" s="136"/>
    </row>
    <row r="184" spans="3:8" ht="12.75">
      <c r="C184" s="136"/>
      <c r="D184" s="136"/>
      <c r="E184" s="136"/>
      <c r="F184" s="136"/>
      <c r="G184" s="136"/>
      <c r="H184" s="136"/>
    </row>
    <row r="185" spans="3:8" ht="12.75">
      <c r="C185" s="136"/>
      <c r="D185" s="136"/>
      <c r="E185" s="136"/>
      <c r="F185" s="136"/>
      <c r="G185" s="136"/>
      <c r="H185" s="136"/>
    </row>
    <row r="186" spans="3:8" ht="12.75">
      <c r="C186" s="136"/>
      <c r="D186" s="136"/>
      <c r="E186" s="136"/>
      <c r="F186" s="136"/>
      <c r="G186" s="136"/>
      <c r="H186" s="136"/>
    </row>
    <row r="187" spans="3:8" ht="12.75">
      <c r="C187" s="136"/>
      <c r="D187" s="136"/>
      <c r="E187" s="136"/>
      <c r="F187" s="136"/>
      <c r="G187" s="136"/>
      <c r="H187" s="136"/>
    </row>
    <row r="188" spans="3:8" ht="12.75">
      <c r="C188" s="136"/>
      <c r="D188" s="136"/>
      <c r="E188" s="136"/>
      <c r="F188" s="136"/>
      <c r="G188" s="136"/>
      <c r="H188" s="136"/>
    </row>
    <row r="189" spans="3:8" ht="12.75">
      <c r="C189" s="136"/>
      <c r="D189" s="136"/>
      <c r="E189" s="136"/>
      <c r="F189" s="136"/>
      <c r="G189" s="136"/>
      <c r="H189" s="136"/>
    </row>
    <row r="190" spans="3:8" ht="12.75">
      <c r="C190" s="136"/>
      <c r="D190" s="136"/>
      <c r="E190" s="136"/>
      <c r="F190" s="136"/>
      <c r="G190" s="136"/>
      <c r="H190" s="136"/>
    </row>
    <row r="191" spans="3:8" ht="12.75">
      <c r="C191" s="136"/>
      <c r="D191" s="136"/>
      <c r="E191" s="136"/>
      <c r="F191" s="136"/>
      <c r="G191" s="136"/>
      <c r="H191" s="136"/>
    </row>
    <row r="192" spans="3:8" ht="12.75">
      <c r="C192" s="136"/>
      <c r="D192" s="136"/>
      <c r="E192" s="136"/>
      <c r="F192" s="136"/>
      <c r="G192" s="136"/>
      <c r="H192" s="136"/>
    </row>
    <row r="193" spans="3:8" ht="12.75">
      <c r="C193" s="136"/>
      <c r="D193" s="136"/>
      <c r="E193" s="136"/>
      <c r="F193" s="136"/>
      <c r="G193" s="136"/>
      <c r="H193" s="136"/>
    </row>
    <row r="194" spans="3:8" ht="12.75">
      <c r="C194" s="136"/>
      <c r="D194" s="136"/>
      <c r="E194" s="136"/>
      <c r="F194" s="136"/>
      <c r="G194" s="136"/>
      <c r="H194" s="136"/>
    </row>
    <row r="195" spans="3:8" ht="12.75">
      <c r="C195" s="136"/>
      <c r="D195" s="136"/>
      <c r="E195" s="136"/>
      <c r="F195" s="136"/>
      <c r="G195" s="136"/>
      <c r="H195" s="136"/>
    </row>
    <row r="196" spans="3:8" ht="12.75">
      <c r="C196" s="136"/>
      <c r="D196" s="136"/>
      <c r="E196" s="136"/>
      <c r="F196" s="136"/>
      <c r="G196" s="136"/>
      <c r="H196" s="136"/>
    </row>
    <row r="197" spans="3:8" ht="12.75">
      <c r="C197" s="136"/>
      <c r="D197" s="136"/>
      <c r="E197" s="136"/>
      <c r="F197" s="136"/>
      <c r="G197" s="136"/>
      <c r="H197" s="136"/>
    </row>
    <row r="198" spans="3:8" ht="12.75">
      <c r="C198" s="136"/>
      <c r="D198" s="136"/>
      <c r="E198" s="136"/>
      <c r="F198" s="136"/>
      <c r="G198" s="136"/>
      <c r="H198" s="136"/>
    </row>
    <row r="199" spans="3:8" ht="12.75">
      <c r="C199" s="136"/>
      <c r="D199" s="136"/>
      <c r="E199" s="136"/>
      <c r="F199" s="136"/>
      <c r="G199" s="136"/>
      <c r="H199" s="136"/>
    </row>
    <row r="200" spans="3:8" ht="12.75">
      <c r="C200" s="136"/>
      <c r="D200" s="136"/>
      <c r="E200" s="136"/>
      <c r="F200" s="136"/>
      <c r="G200" s="136"/>
      <c r="H200" s="136"/>
    </row>
    <row r="201" spans="3:8" ht="12.75">
      <c r="C201" s="136"/>
      <c r="D201" s="136"/>
      <c r="E201" s="136"/>
      <c r="F201" s="136"/>
      <c r="G201" s="136"/>
      <c r="H201" s="136"/>
    </row>
    <row r="202" spans="3:8" ht="12.75">
      <c r="C202" s="136"/>
      <c r="D202" s="136"/>
      <c r="E202" s="136"/>
      <c r="F202" s="136"/>
      <c r="G202" s="136"/>
      <c r="H202" s="136"/>
    </row>
    <row r="203" spans="3:8" ht="12.75">
      <c r="C203" s="136"/>
      <c r="D203" s="136"/>
      <c r="E203" s="136"/>
      <c r="F203" s="136"/>
      <c r="G203" s="136"/>
      <c r="H203" s="136"/>
    </row>
    <row r="204" spans="3:8" ht="12.75">
      <c r="C204" s="136"/>
      <c r="D204" s="136"/>
      <c r="E204" s="136"/>
      <c r="F204" s="136"/>
      <c r="G204" s="136"/>
      <c r="H204" s="136"/>
    </row>
    <row r="205" spans="3:8" ht="12.75">
      <c r="C205" s="136"/>
      <c r="D205" s="136"/>
      <c r="E205" s="136"/>
      <c r="F205" s="136"/>
      <c r="G205" s="136"/>
      <c r="H205" s="136"/>
    </row>
    <row r="206" spans="3:8" ht="12.75">
      <c r="C206" s="136"/>
      <c r="D206" s="136"/>
      <c r="E206" s="136"/>
      <c r="F206" s="136"/>
      <c r="G206" s="136"/>
      <c r="H206" s="136"/>
    </row>
    <row r="207" spans="3:8" ht="12.75">
      <c r="C207" s="136"/>
      <c r="D207" s="136"/>
      <c r="E207" s="136"/>
      <c r="F207" s="136"/>
      <c r="G207" s="136"/>
      <c r="H207" s="136"/>
    </row>
    <row r="208" spans="3:8" ht="12.75">
      <c r="C208" s="136"/>
      <c r="D208" s="136"/>
      <c r="E208" s="136"/>
      <c r="F208" s="136"/>
      <c r="G208" s="136"/>
      <c r="H208" s="136"/>
    </row>
    <row r="209" spans="3:8" ht="12.75">
      <c r="C209" s="136"/>
      <c r="D209" s="136"/>
      <c r="E209" s="136"/>
      <c r="F209" s="136"/>
      <c r="G209" s="136"/>
      <c r="H209" s="136"/>
    </row>
    <row r="210" spans="3:8" ht="12.75">
      <c r="C210" s="136"/>
      <c r="D210" s="136"/>
      <c r="E210" s="136"/>
      <c r="F210" s="136"/>
      <c r="G210" s="136"/>
      <c r="H210" s="136"/>
    </row>
    <row r="211" spans="3:8" ht="12.75">
      <c r="C211" s="136"/>
      <c r="D211" s="136"/>
      <c r="E211" s="136"/>
      <c r="F211" s="136"/>
      <c r="G211" s="136"/>
      <c r="H211" s="136"/>
    </row>
    <row r="212" spans="3:8" ht="12.75">
      <c r="C212" s="136"/>
      <c r="D212" s="136"/>
      <c r="E212" s="136"/>
      <c r="F212" s="136"/>
      <c r="G212" s="136"/>
      <c r="H212" s="136"/>
    </row>
    <row r="213" spans="3:8" ht="12.75">
      <c r="C213" s="136"/>
      <c r="D213" s="136"/>
      <c r="E213" s="136"/>
      <c r="F213" s="136"/>
      <c r="G213" s="136"/>
      <c r="H213" s="136"/>
    </row>
    <row r="214" spans="3:8" ht="12.75">
      <c r="C214" s="136"/>
      <c r="D214" s="136"/>
      <c r="E214" s="136"/>
      <c r="F214" s="136"/>
      <c r="G214" s="136"/>
      <c r="H214" s="136"/>
    </row>
    <row r="215" spans="3:8" ht="12.75">
      <c r="C215" s="136"/>
      <c r="D215" s="136"/>
      <c r="E215" s="136"/>
      <c r="F215" s="136"/>
      <c r="G215" s="136"/>
      <c r="H215" s="136"/>
    </row>
    <row r="216" spans="3:8" ht="12.75">
      <c r="C216" s="136"/>
      <c r="D216" s="136"/>
      <c r="E216" s="136"/>
      <c r="F216" s="136"/>
      <c r="G216" s="136"/>
      <c r="H216" s="136"/>
    </row>
    <row r="217" spans="3:8" ht="12.75">
      <c r="C217" s="136"/>
      <c r="D217" s="136"/>
      <c r="E217" s="136"/>
      <c r="F217" s="136"/>
      <c r="G217" s="136"/>
      <c r="H217" s="136"/>
    </row>
  </sheetData>
  <mergeCells count="17">
    <mergeCell ref="A55:A58"/>
    <mergeCell ref="A50:A54"/>
    <mergeCell ref="A49:H49"/>
    <mergeCell ref="A31:H31"/>
    <mergeCell ref="A32:A33"/>
    <mergeCell ref="A38:H38"/>
    <mergeCell ref="A39:A44"/>
    <mergeCell ref="A9:H9"/>
    <mergeCell ref="A10:A16"/>
    <mergeCell ref="A18:A22"/>
    <mergeCell ref="A24:A28"/>
    <mergeCell ref="A1:B2"/>
    <mergeCell ref="A5:H5"/>
    <mergeCell ref="A7:A8"/>
    <mergeCell ref="B7:B8"/>
    <mergeCell ref="C7:C8"/>
    <mergeCell ref="D7:H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9.33203125" defaultRowHeight="19.5" customHeight="1"/>
  <cols>
    <col min="1" max="16384" width="9.33203125" style="119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2010-09-16T12:57:02Z</cp:lastPrinted>
  <dcterms:created xsi:type="dcterms:W3CDTF">2010-09-01T09:38:25Z</dcterms:created>
  <dcterms:modified xsi:type="dcterms:W3CDTF">2010-09-16T12:58:44Z</dcterms:modified>
  <cp:category/>
  <cp:version/>
  <cp:contentType/>
  <cp:contentStatus/>
</cp:coreProperties>
</file>