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20" windowHeight="6090" activeTab="2"/>
  </bookViews>
  <sheets>
    <sheet name="Wydatki" sheetId="1" r:id="rId1"/>
    <sheet name="Dochody" sheetId="2" r:id="rId2"/>
    <sheet name="Zał inwest." sheetId="3" r:id="rId3"/>
  </sheets>
  <definedNames>
    <definedName name="_xlnm.Print_Area" localSheetId="2">'Zał inwest.'!$A$1:$J$35</definedName>
  </definedNames>
  <calcPr fullCalcOnLoad="1"/>
</workbook>
</file>

<file path=xl/sharedStrings.xml><?xml version="1.0" encoding="utf-8"?>
<sst xmlns="http://schemas.openxmlformats.org/spreadsheetml/2006/main" count="216" uniqueCount="123">
  <si>
    <t>Dział</t>
  </si>
  <si>
    <t>Rozdział</t>
  </si>
  <si>
    <t>Paragraf</t>
  </si>
  <si>
    <t>Kwota</t>
  </si>
  <si>
    <t>Treść</t>
  </si>
  <si>
    <t>Razem</t>
  </si>
  <si>
    <t>Dochody</t>
  </si>
  <si>
    <t>Wydatki</t>
  </si>
  <si>
    <t>Przychody</t>
  </si>
  <si>
    <t>Rozchody</t>
  </si>
  <si>
    <t>Pożyczki</t>
  </si>
  <si>
    <t>Razem przychody</t>
  </si>
  <si>
    <t>Brakujące przychody</t>
  </si>
  <si>
    <t>WYDATKI- Uchwała Rady Gminy Chojnów</t>
  </si>
  <si>
    <t>DOCHODY -Uchwała Rady Gminy Chojnów</t>
  </si>
  <si>
    <t>§</t>
  </si>
  <si>
    <t>Nazwa inwestycji</t>
  </si>
  <si>
    <t>Wartość kosztorysowa</t>
  </si>
  <si>
    <t>Środki własne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</si>
  <si>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</si>
  <si>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</si>
  <si>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</si>
  <si>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</si>
  <si>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</si>
  <si>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</si>
  <si>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</si>
  <si>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</si>
  <si>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na Terenie Aktywizacji Gospodarczej Okmiany-Krzywa</t>
  </si>
  <si>
    <t>Budowa wodociągu w miejscowości Kolonia Jaroszówka</t>
  </si>
  <si>
    <t xml:space="preserve">Modernizacja Stacji Uzdatniania Wody w miejscowości Okmiany etap I </t>
  </si>
  <si>
    <t>Budowa wodociągu zbiorowego dla wsi: Budziwojów - etap I</t>
  </si>
  <si>
    <t>600</t>
  </si>
  <si>
    <t>60016</t>
  </si>
  <si>
    <t>Modernizacja drogi gminnej Jaroszówka - Kolonia etap II</t>
  </si>
  <si>
    <t>Budowa drogi na Terenie Aktywizacji Gospodarczej Okmiany-Krzywa - etap I</t>
  </si>
  <si>
    <t>6060</t>
  </si>
  <si>
    <t>Zakup wiat przystankowych</t>
  </si>
  <si>
    <t>700</t>
  </si>
  <si>
    <t>70001</t>
  </si>
  <si>
    <t>6210</t>
  </si>
  <si>
    <t>Dotacje celowe z budżetu na finansowanie lub dofinanowanie kosztów realizacji inwestycji i zakupów inwestycyjnych zakładów budżetowych</t>
  </si>
  <si>
    <t>70005</t>
  </si>
  <si>
    <t>Zakup  gruntów  ANR</t>
  </si>
  <si>
    <t>70095</t>
  </si>
  <si>
    <t>Budowa świetlicy  wiejskiej  w  miejscowości   Pawlikowice.</t>
  </si>
  <si>
    <t>Wykonanie dokumentacji technicznej wraz z projektem budowlanym budynku socjalnego (segmentowego) w Okmianach</t>
  </si>
  <si>
    <t>750</t>
  </si>
  <si>
    <t>75023</t>
  </si>
  <si>
    <t>Zakup  sprzętu  informatycznego, kopiarki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</si>
  <si>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</si>
  <si>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</si>
  <si>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</si>
  <si>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</si>
  <si>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Zakup selektywnego alarmowania dla OSP Witków</t>
  </si>
  <si>
    <t>801</t>
  </si>
  <si>
    <t>80101</t>
  </si>
  <si>
    <t xml:space="preserve">Termomodernizacja Zespołu Szkolno - Przedszkolnego w Rokitkach </t>
  </si>
  <si>
    <t>Budowa Sali Gimnastycznej przy Szkole Podstawowej we wsi Krzywa</t>
  </si>
  <si>
    <t>900</t>
  </si>
  <si>
    <t>90001</t>
  </si>
  <si>
    <t>Budowa kanalizacji we wsi Okmiany</t>
  </si>
  <si>
    <t>Wykonanie dokumentacji budowy sieci kanlizacyjnej - etap I Krzywa, Piotrowice, Konradówka, Gołaczów, Michów, Osetnica</t>
  </si>
  <si>
    <t xml:space="preserve">Modernizacja oczyszczalni ścieków w Okmianach </t>
  </si>
  <si>
    <t>90003</t>
  </si>
  <si>
    <t>Montaż piezometrów wraz z monitoringiem wysypisk w Krzywej i Grobli</t>
  </si>
  <si>
    <t>926</t>
  </si>
  <si>
    <t>92695</t>
  </si>
  <si>
    <t>Modernizacja zaplecza sanitarnego w szatni sportowej we wsi Goliszów</t>
  </si>
  <si>
    <t>96295</t>
  </si>
  <si>
    <t>Modernizacja zaplecza sanitarnego w szatni sportowej we wsi Biała</t>
  </si>
  <si>
    <t>RAZEM</t>
  </si>
  <si>
    <t>*</t>
  </si>
  <si>
    <t>4300</t>
  </si>
  <si>
    <t>852</t>
  </si>
  <si>
    <t>4210</t>
  </si>
  <si>
    <t>Załącznik Nr 6 do Uchwały Rady Gminy w Chojnowie    Nr III/27/2006 z dnia 29 grudnia 2006r.</t>
  </si>
  <si>
    <t>Deficyt/Procent dochodów</t>
  </si>
  <si>
    <t>85212</t>
  </si>
  <si>
    <t>921</t>
  </si>
  <si>
    <t>92116</t>
  </si>
  <si>
    <t>Zakup sprzętu komuterowego do biblioteki</t>
  </si>
  <si>
    <t>851</t>
  </si>
  <si>
    <t>85154</t>
  </si>
  <si>
    <t>Przjęcie środków z 2006r. Na koszty postępowania sadowego i prokuratorskiego - alkoholowe</t>
  </si>
  <si>
    <t>Przjęcie środków z 2006r. Zakup materiałów i wyposażenia - alkoholowe</t>
  </si>
  <si>
    <t>Remont mostu w Goliszowie.</t>
  </si>
  <si>
    <t>Budowa wodociągu Jaroszówka - Kolonia</t>
  </si>
  <si>
    <t>Budowa drogi na terenie strefy TAG</t>
  </si>
  <si>
    <t>Zmniejszenie wydatków zakup wiat na rzecz wykonania tablic informacyjno-ogłoszeniowych na terenie gminy</t>
  </si>
  <si>
    <t>Wykonanie tablic informacyjno-ogłoszeniowych na terenie gminy</t>
  </si>
  <si>
    <t>75095</t>
  </si>
  <si>
    <t>92195</t>
  </si>
  <si>
    <t>Przesunięcie środków na fundusz wsi Stary Łom (kościół)</t>
  </si>
  <si>
    <t xml:space="preserve">Pożyczka na pojenmiki </t>
  </si>
  <si>
    <t>6220</t>
  </si>
  <si>
    <t>Dotacje celowe z budżetu na finansowanie lub dofinanowanie kosztów realizacji inwestycji i zakupów inwestycyjnych innych jednostek sektora finansów publicznych - zakup komputerów dla Gminnej Biblioteki Publicznej w Chojnowie z/s w Krzywej</t>
  </si>
  <si>
    <t>01095</t>
  </si>
  <si>
    <t>0690</t>
  </si>
  <si>
    <t>Dokumentacja przy sprzedaży mienia</t>
  </si>
  <si>
    <t>0470</t>
  </si>
  <si>
    <t>Wieczyste użytkowanie</t>
  </si>
  <si>
    <t>0760</t>
  </si>
  <si>
    <t>Przekształcenia z wieczystego na własnościowe</t>
  </si>
  <si>
    <t>75097</t>
  </si>
  <si>
    <t>2380</t>
  </si>
  <si>
    <t>Zysk Gospodarstwa Pomocniczego</t>
  </si>
  <si>
    <t>756</t>
  </si>
  <si>
    <t>75616</t>
  </si>
  <si>
    <t>0360</t>
  </si>
  <si>
    <t>Udziały z US</t>
  </si>
  <si>
    <t>0500</t>
  </si>
  <si>
    <t>Kosty upomnienia</t>
  </si>
  <si>
    <t>758</t>
  </si>
  <si>
    <t>75814</t>
  </si>
  <si>
    <t>0920</t>
  </si>
  <si>
    <t>Zwrot diet od Radnego - odsetki</t>
  </si>
  <si>
    <t>Zwrot diet od Radnego - należność główna</t>
  </si>
  <si>
    <t>0970</t>
  </si>
  <si>
    <t>Zaliczka alimentacyjna</t>
  </si>
  <si>
    <t>2360</t>
  </si>
  <si>
    <t>Zmniejszenie wydatków na zadaniu Termomodernizacja ZSP Rokitki</t>
  </si>
  <si>
    <t>PLAN ZADAŃ INWESTYCYJNYCH NA ROK 2007</t>
  </si>
  <si>
    <t>Załącznik Nr 3 do uchwały Rady Gminy Chojnów                                                            Nr VII/55/2007 z dnia 27 kwietnia 2007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</si>
</sst>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vertAlign val="superscript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0" fillId="0" borderId="4" xfId="15" applyBorder="1" applyAlignment="1">
      <alignment/>
    </xf>
    <xf numFmtId="0" fontId="0" fillId="0" borderId="0" xfId="0" applyAlignment="1">
      <alignment horizontal="justify" vertical="center" wrapText="1"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43" fontId="0" fillId="0" borderId="7" xfId="15" applyBorder="1" applyAlignment="1">
      <alignment/>
    </xf>
    <xf numFmtId="43" fontId="1" fillId="0" borderId="8" xfId="15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9" xfId="15" applyFont="1" applyBorder="1" applyAlignment="1">
      <alignment/>
    </xf>
    <xf numFmtId="43" fontId="0" fillId="0" borderId="2" xfId="15" applyBorder="1" applyAlignment="1">
      <alignment/>
    </xf>
    <xf numFmtId="43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3" fontId="1" fillId="0" borderId="11" xfId="15" applyFont="1" applyBorder="1" applyAlignment="1">
      <alignment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3" fontId="0" fillId="0" borderId="14" xfId="15" applyFont="1" applyBorder="1" applyAlignment="1">
      <alignment/>
    </xf>
    <xf numFmtId="0" fontId="0" fillId="0" borderId="15" xfId="0" applyFont="1" applyBorder="1" applyAlignment="1">
      <alignment horizontal="justify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3" fontId="1" fillId="0" borderId="7" xfId="15" applyFont="1" applyBorder="1" applyAlignment="1">
      <alignment/>
    </xf>
    <xf numFmtId="0" fontId="0" fillId="0" borderId="9" xfId="0" applyFont="1" applyBorder="1" applyAlignment="1">
      <alignment horizontal="justify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15" applyFon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165" fontId="0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165" fontId="3" fillId="0" borderId="2" xfId="15" applyNumberFormat="1" applyFont="1" applyBorder="1" applyAlignment="1">
      <alignment vertical="center"/>
    </xf>
    <xf numFmtId="165" fontId="7" fillId="0" borderId="3" xfId="15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justify" vertical="center" wrapText="1"/>
    </xf>
    <xf numFmtId="165" fontId="3" fillId="0" borderId="4" xfId="15" applyNumberFormat="1" applyFont="1" applyBorder="1" applyAlignment="1">
      <alignment vertical="center"/>
    </xf>
    <xf numFmtId="165" fontId="7" fillId="0" borderId="8" xfId="15" applyNumberFormat="1" applyFont="1" applyBorder="1" applyAlignment="1">
      <alignment vertical="center"/>
    </xf>
    <xf numFmtId="0" fontId="9" fillId="0" borderId="4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9" fillId="0" borderId="16" xfId="0" applyFont="1" applyBorder="1" applyAlignment="1">
      <alignment horizontal="justify" vertical="center" wrapText="1"/>
    </xf>
    <xf numFmtId="165" fontId="3" fillId="0" borderId="4" xfId="15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justify" vertical="center" wrapText="1"/>
    </xf>
    <xf numFmtId="165" fontId="3" fillId="0" borderId="7" xfId="15" applyNumberFormat="1" applyFont="1" applyFill="1" applyBorder="1" applyAlignment="1">
      <alignment vertical="center"/>
    </xf>
    <xf numFmtId="165" fontId="3" fillId="0" borderId="7" xfId="15" applyNumberFormat="1" applyFont="1" applyBorder="1" applyAlignment="1">
      <alignment vertical="center"/>
    </xf>
    <xf numFmtId="165" fontId="7" fillId="0" borderId="9" xfId="15" applyNumberFormat="1" applyFont="1" applyBorder="1" applyAlignment="1">
      <alignment vertical="center"/>
    </xf>
    <xf numFmtId="165" fontId="6" fillId="2" borderId="11" xfId="15" applyNumberFormat="1" applyFont="1" applyFill="1" applyBorder="1" applyAlignment="1">
      <alignment horizontal="center" vertical="center"/>
    </xf>
    <xf numFmtId="165" fontId="6" fillId="0" borderId="11" xfId="15" applyNumberFormat="1" applyFont="1" applyBorder="1" applyAlignment="1">
      <alignment vertical="center"/>
    </xf>
    <xf numFmtId="165" fontId="7" fillId="0" borderId="12" xfId="15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165" fontId="8" fillId="0" borderId="0" xfId="15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justify" vertical="center" wrapText="1"/>
    </xf>
    <xf numFmtId="43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 vertical="center"/>
    </xf>
    <xf numFmtId="43" fontId="0" fillId="0" borderId="2" xfId="15" applyFont="1" applyBorder="1" applyAlignment="1">
      <alignment horizontal="center"/>
    </xf>
    <xf numFmtId="43" fontId="0" fillId="0" borderId="4" xfId="15" applyFont="1" applyBorder="1" applyAlignment="1">
      <alignment horizontal="center"/>
    </xf>
    <xf numFmtId="43" fontId="0" fillId="0" borderId="7" xfId="15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7" fillId="0" borderId="17" xfId="17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8">
      <selection activeCell="D10" sqref="D10"/>
    </sheetView>
  </sheetViews>
  <sheetFormatPr defaultColWidth="9.140625" defaultRowHeight="12.75"/>
  <cols>
    <col min="1" max="3" width="9.140625" style="24" customWidth="1"/>
    <col min="4" max="4" width="16.140625" style="24" customWidth="1"/>
    <col min="5" max="5" width="52.00390625" style="24" customWidth="1"/>
    <col min="6" max="16384" width="9.140625" style="24" customWidth="1"/>
  </cols>
  <sheetData>
    <row r="1" spans="1:5" ht="16.5" thickBot="1">
      <c r="A1" s="105" t="s">
        <v>13</v>
      </c>
      <c r="B1" s="105"/>
      <c r="C1" s="105"/>
      <c r="D1" s="105"/>
      <c r="E1" s="105"/>
    </row>
    <row r="2" spans="1:5" ht="19.5" customHeight="1" thickTop="1">
      <c r="A2" s="25" t="s">
        <v>0</v>
      </c>
      <c r="B2" s="26" t="s">
        <v>1</v>
      </c>
      <c r="C2" s="26" t="s">
        <v>2</v>
      </c>
      <c r="D2" s="26" t="s">
        <v>3</v>
      </c>
      <c r="E2" s="27" t="s">
        <v>4</v>
      </c>
    </row>
    <row r="3" spans="1:5" ht="26.25" customHeight="1">
      <c r="A3" s="28" t="s">
        <v>78</v>
      </c>
      <c r="B3" s="29" t="s">
        <v>79</v>
      </c>
      <c r="C3" s="30">
        <v>6220</v>
      </c>
      <c r="D3" s="31">
        <v>2000</v>
      </c>
      <c r="E3" s="32" t="s">
        <v>80</v>
      </c>
    </row>
    <row r="4" spans="1:5" ht="26.25" customHeight="1">
      <c r="A4" s="28" t="s">
        <v>54</v>
      </c>
      <c r="B4" s="29" t="s">
        <v>55</v>
      </c>
      <c r="C4" s="30">
        <v>6050</v>
      </c>
      <c r="D4" s="31">
        <v>-80000</v>
      </c>
      <c r="E4" s="32" t="s">
        <v>120</v>
      </c>
    </row>
    <row r="5" spans="1:5" ht="26.25" customHeight="1">
      <c r="A5" s="28" t="s">
        <v>81</v>
      </c>
      <c r="B5" s="29" t="s">
        <v>82</v>
      </c>
      <c r="C5" s="30">
        <v>4610</v>
      </c>
      <c r="D5" s="31">
        <v>100</v>
      </c>
      <c r="E5" s="32" t="s">
        <v>83</v>
      </c>
    </row>
    <row r="6" spans="1:5" ht="26.25" customHeight="1">
      <c r="A6" s="28" t="s">
        <v>81</v>
      </c>
      <c r="B6" s="29" t="s">
        <v>82</v>
      </c>
      <c r="C6" s="30">
        <v>4210</v>
      </c>
      <c r="D6" s="31">
        <v>5728</v>
      </c>
      <c r="E6" s="32" t="s">
        <v>84</v>
      </c>
    </row>
    <row r="7" spans="1:5" ht="26.25" customHeight="1">
      <c r="A7" s="28" t="s">
        <v>31</v>
      </c>
      <c r="B7" s="29" t="s">
        <v>32</v>
      </c>
      <c r="C7" s="30">
        <v>4270</v>
      </c>
      <c r="D7" s="31">
        <v>40000</v>
      </c>
      <c r="E7" s="32" t="s">
        <v>85</v>
      </c>
    </row>
    <row r="8" spans="1:5" ht="26.25" customHeight="1">
      <c r="A8" s="28" t="s">
        <v>23</v>
      </c>
      <c r="B8" s="29" t="s">
        <v>24</v>
      </c>
      <c r="C8" s="30">
        <v>6050</v>
      </c>
      <c r="D8" s="31">
        <v>80000</v>
      </c>
      <c r="E8" s="32" t="s">
        <v>86</v>
      </c>
    </row>
    <row r="9" spans="1:5" ht="26.25" customHeight="1">
      <c r="A9" s="28" t="s">
        <v>31</v>
      </c>
      <c r="B9" s="29" t="s">
        <v>32</v>
      </c>
      <c r="C9" s="33" t="s">
        <v>25</v>
      </c>
      <c r="D9" s="31">
        <v>10000</v>
      </c>
      <c r="E9" s="32" t="s">
        <v>87</v>
      </c>
    </row>
    <row r="10" spans="1:5" ht="26.25" customHeight="1">
      <c r="A10" s="28" t="s">
        <v>31</v>
      </c>
      <c r="B10" s="29" t="s">
        <v>32</v>
      </c>
      <c r="C10" s="33" t="s">
        <v>35</v>
      </c>
      <c r="D10" s="31">
        <v>-3000</v>
      </c>
      <c r="E10" s="88" t="s">
        <v>88</v>
      </c>
    </row>
    <row r="11" spans="1:5" ht="26.25" customHeight="1">
      <c r="A11" s="28" t="s">
        <v>46</v>
      </c>
      <c r="B11" s="29" t="s">
        <v>90</v>
      </c>
      <c r="C11" s="33" t="s">
        <v>72</v>
      </c>
      <c r="D11" s="31">
        <v>3000</v>
      </c>
      <c r="E11" s="88" t="s">
        <v>89</v>
      </c>
    </row>
    <row r="12" spans="1:5" ht="26.25" customHeight="1">
      <c r="A12" s="28" t="s">
        <v>78</v>
      </c>
      <c r="B12" s="29" t="s">
        <v>91</v>
      </c>
      <c r="C12" s="33" t="s">
        <v>74</v>
      </c>
      <c r="D12" s="31">
        <v>-3000</v>
      </c>
      <c r="E12" s="88" t="s">
        <v>92</v>
      </c>
    </row>
    <row r="13" spans="1:5" ht="26.25" customHeight="1">
      <c r="A13" s="28" t="s">
        <v>46</v>
      </c>
      <c r="B13" s="29" t="s">
        <v>90</v>
      </c>
      <c r="C13" s="33" t="s">
        <v>74</v>
      </c>
      <c r="D13" s="31">
        <v>3000</v>
      </c>
      <c r="E13" s="88" t="s">
        <v>92</v>
      </c>
    </row>
    <row r="14" spans="1:5" ht="22.5" customHeight="1" thickBot="1">
      <c r="A14" s="34" t="s">
        <v>5</v>
      </c>
      <c r="B14" s="35"/>
      <c r="C14" s="36"/>
      <c r="D14" s="37">
        <f>SUM(D3:D13)</f>
        <v>57828</v>
      </c>
      <c r="E14" s="38"/>
    </row>
    <row r="15" spans="1:5" ht="26.25" customHeight="1" thickTop="1">
      <c r="A15" s="39"/>
      <c r="B15" s="40"/>
      <c r="C15" s="40"/>
      <c r="D15" s="41"/>
      <c r="E15" s="42"/>
    </row>
    <row r="16" spans="1:5" ht="26.25" customHeight="1">
      <c r="A16" s="106"/>
      <c r="B16" s="106"/>
      <c r="C16" s="106"/>
      <c r="D16" s="106"/>
      <c r="E16" s="106"/>
    </row>
    <row r="17" spans="1:5" ht="26.25" customHeight="1">
      <c r="A17" s="39"/>
      <c r="B17" s="40"/>
      <c r="C17" s="40"/>
      <c r="D17" s="41"/>
      <c r="E17" s="42"/>
    </row>
    <row r="18" spans="1:5" ht="26.25" customHeight="1">
      <c r="A18" s="39"/>
      <c r="B18" s="40"/>
      <c r="C18" s="40"/>
      <c r="D18" s="41"/>
      <c r="E18" s="42"/>
    </row>
    <row r="19" spans="1:5" ht="26.25" customHeight="1">
      <c r="A19" s="39"/>
      <c r="B19" s="40"/>
      <c r="C19" s="40"/>
      <c r="D19" s="41"/>
      <c r="E19" s="42"/>
    </row>
    <row r="20" spans="1:5" ht="26.25" customHeight="1">
      <c r="A20" s="43"/>
      <c r="D20" s="41"/>
      <c r="E20" s="42"/>
    </row>
    <row r="21" spans="1:5" ht="26.25" customHeight="1">
      <c r="A21" s="43"/>
      <c r="D21" s="41"/>
      <c r="E21" s="42"/>
    </row>
    <row r="22" spans="1:5" ht="20.25" customHeight="1">
      <c r="A22" s="43"/>
      <c r="D22" s="41"/>
      <c r="E22" s="42"/>
    </row>
    <row r="23" spans="1:5" ht="19.5" customHeight="1">
      <c r="A23" s="43"/>
      <c r="D23" s="41"/>
      <c r="E23" s="42"/>
    </row>
    <row r="24" spans="1:5" ht="12.75">
      <c r="A24" s="43"/>
      <c r="E24" s="42"/>
    </row>
    <row r="25" spans="1:5" ht="12.75">
      <c r="A25" s="43"/>
      <c r="E25" s="42"/>
    </row>
    <row r="26" spans="1:5" ht="12.75">
      <c r="A26" s="43"/>
      <c r="E26" s="42"/>
    </row>
    <row r="27" spans="1:5" ht="12.75">
      <c r="A27" s="43"/>
      <c r="E27" s="42"/>
    </row>
    <row r="28" spans="1:5" ht="12.75">
      <c r="A28" s="43"/>
      <c r="E28" s="42"/>
    </row>
    <row r="29" spans="1:5" ht="12.75">
      <c r="A29" s="43"/>
      <c r="E29" s="42"/>
    </row>
    <row r="30" spans="1:5" ht="12.75">
      <c r="A30" s="43"/>
      <c r="E30" s="42"/>
    </row>
    <row r="31" spans="1:5" ht="12.75">
      <c r="A31" s="43"/>
      <c r="E31" s="42"/>
    </row>
    <row r="32" spans="1:5" ht="12.75">
      <c r="A32" s="43"/>
      <c r="E32" s="42"/>
    </row>
    <row r="33" ht="12.75">
      <c r="A33" s="43"/>
    </row>
    <row r="34" ht="12.75">
      <c r="A34" s="43"/>
    </row>
    <row r="35" ht="12.75">
      <c r="A35" s="43"/>
    </row>
    <row r="36" ht="12.75">
      <c r="A36" s="43"/>
    </row>
    <row r="37" ht="12.75">
      <c r="A37" s="43"/>
    </row>
    <row r="38" ht="12.75">
      <c r="A38" s="43"/>
    </row>
    <row r="39" ht="12.75">
      <c r="A39" s="43"/>
    </row>
    <row r="40" ht="12.75">
      <c r="A40" s="43"/>
    </row>
    <row r="41" ht="12.75">
      <c r="A41" s="43"/>
    </row>
    <row r="42" ht="12.75">
      <c r="A42" s="43"/>
    </row>
    <row r="43" ht="12.75">
      <c r="A43" s="43"/>
    </row>
    <row r="44" ht="12.75">
      <c r="A44" s="43"/>
    </row>
    <row r="45" ht="12.75">
      <c r="A45" s="43"/>
    </row>
    <row r="46" ht="12.75">
      <c r="A46" s="43"/>
    </row>
    <row r="47" ht="12.75">
      <c r="A47" s="43"/>
    </row>
  </sheetData>
  <mergeCells count="2">
    <mergeCell ref="A1:E1"/>
    <mergeCell ref="A16:E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3">
      <selection activeCell="C18" sqref="C18"/>
    </sheetView>
  </sheetViews>
  <sheetFormatPr defaultColWidth="9.140625" defaultRowHeight="12.75"/>
  <cols>
    <col min="1" max="1" width="12.7109375" style="0" customWidth="1"/>
    <col min="2" max="2" width="17.421875" style="0" customWidth="1"/>
    <col min="3" max="3" width="13.7109375" style="0" customWidth="1"/>
    <col min="4" max="4" width="16.28125" style="0" customWidth="1"/>
    <col min="5" max="5" width="37.00390625" style="0" customWidth="1"/>
  </cols>
  <sheetData>
    <row r="1" spans="1:5" ht="16.5" thickBot="1">
      <c r="A1" s="107" t="s">
        <v>14</v>
      </c>
      <c r="B1" s="107"/>
      <c r="C1" s="107"/>
      <c r="D1" s="107"/>
      <c r="E1" s="107"/>
    </row>
    <row r="2" spans="1:5" ht="19.5" customHeight="1" thickBot="1" thickTop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9.5" customHeight="1" thickTop="1">
      <c r="A3" s="95" t="s">
        <v>23</v>
      </c>
      <c r="B3" s="96" t="s">
        <v>96</v>
      </c>
      <c r="C3" s="92" t="s">
        <v>97</v>
      </c>
      <c r="D3" s="102">
        <v>500</v>
      </c>
      <c r="E3" s="99" t="s">
        <v>98</v>
      </c>
    </row>
    <row r="4" spans="1:5" ht="19.5" customHeight="1">
      <c r="A4" s="97" t="s">
        <v>37</v>
      </c>
      <c r="B4" s="98" t="s">
        <v>41</v>
      </c>
      <c r="C4" s="93" t="s">
        <v>99</v>
      </c>
      <c r="D4" s="103">
        <v>300</v>
      </c>
      <c r="E4" s="100" t="s">
        <v>100</v>
      </c>
    </row>
    <row r="5" spans="1:5" ht="21.75" customHeight="1">
      <c r="A5" s="97" t="s">
        <v>37</v>
      </c>
      <c r="B5" s="98" t="s">
        <v>41</v>
      </c>
      <c r="C5" s="93" t="s">
        <v>101</v>
      </c>
      <c r="D5" s="103">
        <v>330</v>
      </c>
      <c r="E5" s="100" t="s">
        <v>102</v>
      </c>
    </row>
    <row r="6" spans="1:5" ht="19.5" customHeight="1">
      <c r="A6" s="97" t="s">
        <v>46</v>
      </c>
      <c r="B6" s="98" t="s">
        <v>103</v>
      </c>
      <c r="C6" s="93" t="s">
        <v>104</v>
      </c>
      <c r="D6" s="103">
        <v>1382</v>
      </c>
      <c r="E6" s="100" t="s">
        <v>105</v>
      </c>
    </row>
    <row r="7" spans="1:5" ht="19.5" customHeight="1">
      <c r="A7" s="97" t="s">
        <v>106</v>
      </c>
      <c r="B7" s="98" t="s">
        <v>107</v>
      </c>
      <c r="C7" s="93" t="s">
        <v>108</v>
      </c>
      <c r="D7" s="103">
        <v>1680</v>
      </c>
      <c r="E7" s="100" t="s">
        <v>109</v>
      </c>
    </row>
    <row r="8" spans="1:5" ht="19.5" customHeight="1">
      <c r="A8" s="97" t="s">
        <v>106</v>
      </c>
      <c r="B8" s="98" t="s">
        <v>107</v>
      </c>
      <c r="C8" s="93" t="s">
        <v>110</v>
      </c>
      <c r="D8" s="103">
        <v>30000</v>
      </c>
      <c r="E8" s="100" t="s">
        <v>109</v>
      </c>
    </row>
    <row r="9" spans="1:5" ht="19.5" customHeight="1">
      <c r="A9" s="97" t="s">
        <v>106</v>
      </c>
      <c r="B9" s="98" t="s">
        <v>107</v>
      </c>
      <c r="C9" s="93" t="s">
        <v>97</v>
      </c>
      <c r="D9" s="103">
        <v>2000</v>
      </c>
      <c r="E9" s="100" t="s">
        <v>111</v>
      </c>
    </row>
    <row r="10" spans="1:5" ht="19.5" customHeight="1">
      <c r="A10" s="97" t="s">
        <v>112</v>
      </c>
      <c r="B10" s="98" t="s">
        <v>113</v>
      </c>
      <c r="C10" s="93" t="s">
        <v>114</v>
      </c>
      <c r="D10" s="103">
        <v>4070</v>
      </c>
      <c r="E10" s="100" t="s">
        <v>115</v>
      </c>
    </row>
    <row r="11" spans="1:5" ht="19.5" customHeight="1">
      <c r="A11" s="97" t="s">
        <v>112</v>
      </c>
      <c r="B11" s="98" t="s">
        <v>113</v>
      </c>
      <c r="C11" s="93" t="s">
        <v>117</v>
      </c>
      <c r="D11" s="103">
        <v>7140</v>
      </c>
      <c r="E11" s="100" t="s">
        <v>116</v>
      </c>
    </row>
    <row r="12" spans="1:5" ht="19.5" customHeight="1" thickBot="1">
      <c r="A12" s="34" t="s">
        <v>73</v>
      </c>
      <c r="B12" s="35" t="s">
        <v>77</v>
      </c>
      <c r="C12" s="94" t="s">
        <v>119</v>
      </c>
      <c r="D12" s="104">
        <v>41</v>
      </c>
      <c r="E12" s="101" t="s">
        <v>118</v>
      </c>
    </row>
    <row r="13" spans="1:5" ht="19.5" customHeight="1" thickBot="1" thickTop="1">
      <c r="A13" s="19" t="s">
        <v>5</v>
      </c>
      <c r="B13" s="20"/>
      <c r="C13" s="21"/>
      <c r="D13" s="22">
        <f>SUM(D3:D12)</f>
        <v>47443</v>
      </c>
      <c r="E13" s="23"/>
    </row>
    <row r="14" ht="13.5" thickTop="1">
      <c r="E14" s="5"/>
    </row>
    <row r="15" ht="13.5" thickBot="1"/>
    <row r="16" spans="1:5" ht="13.5" thickTop="1">
      <c r="A16" s="8" t="s">
        <v>6</v>
      </c>
      <c r="B16" s="17">
        <v>18406803</v>
      </c>
      <c r="C16" s="17">
        <v>47443</v>
      </c>
      <c r="D16" s="15">
        <f>B16+C16</f>
        <v>18454246</v>
      </c>
      <c r="E16" s="90" t="s">
        <v>76</v>
      </c>
    </row>
    <row r="17" spans="1:5" ht="12.75">
      <c r="A17" s="9" t="s">
        <v>7</v>
      </c>
      <c r="B17" s="4">
        <v>20058435</v>
      </c>
      <c r="C17" s="4">
        <v>57828</v>
      </c>
      <c r="D17" s="14">
        <f>B17+C17</f>
        <v>20116263</v>
      </c>
      <c r="E17" s="89">
        <f>D16-D17</f>
        <v>-1662017</v>
      </c>
    </row>
    <row r="18" spans="1:5" ht="12.75">
      <c r="A18" s="9" t="s">
        <v>8</v>
      </c>
      <c r="B18" s="4">
        <v>2543770</v>
      </c>
      <c r="C18" s="4">
        <f>D18-B18</f>
        <v>-9068</v>
      </c>
      <c r="D18" s="14">
        <f>(D17+D19)-D16</f>
        <v>2534702</v>
      </c>
      <c r="E18" s="91">
        <f>E17/D16*-100</f>
        <v>9.006149587471631</v>
      </c>
    </row>
    <row r="19" spans="1:5" ht="13.5" thickBot="1">
      <c r="A19" s="10" t="s">
        <v>9</v>
      </c>
      <c r="B19" s="13">
        <v>892138</v>
      </c>
      <c r="C19" s="13">
        <v>-19453</v>
      </c>
      <c r="D19" s="16">
        <f>B19+C19</f>
        <v>872685</v>
      </c>
      <c r="E19" t="s">
        <v>93</v>
      </c>
    </row>
    <row r="20" spans="2:4" ht="13.5" thickTop="1">
      <c r="B20" s="18">
        <f>B16+B18-(B17+B19)</f>
        <v>0</v>
      </c>
      <c r="D20" s="18">
        <f>(D16+D18)-(D17+D19)</f>
        <v>0</v>
      </c>
    </row>
    <row r="21" spans="1:4" ht="12.75">
      <c r="A21" s="12" t="s">
        <v>10</v>
      </c>
      <c r="B21" s="7"/>
      <c r="D21" s="7" t="s">
        <v>11</v>
      </c>
    </row>
    <row r="22" spans="1:4" ht="12.75">
      <c r="A22" s="6">
        <v>30000</v>
      </c>
      <c r="D22" s="11">
        <f>A30</f>
        <v>1464250</v>
      </c>
    </row>
    <row r="23" spans="1:5" ht="12.75">
      <c r="A23" s="6">
        <v>0</v>
      </c>
      <c r="D23" s="89">
        <f>D22-D18</f>
        <v>-1070452</v>
      </c>
      <c r="E23" t="s">
        <v>12</v>
      </c>
    </row>
    <row r="24" ht="12.75">
      <c r="A24" s="6">
        <v>190000</v>
      </c>
    </row>
    <row r="25" spans="1:4" ht="12.75">
      <c r="A25" s="6">
        <v>420000</v>
      </c>
      <c r="D25" s="18"/>
    </row>
    <row r="26" ht="12.75">
      <c r="A26" s="6">
        <v>142000</v>
      </c>
    </row>
    <row r="27" ht="12.75">
      <c r="A27" s="6">
        <v>450000</v>
      </c>
    </row>
    <row r="28" ht="12.75">
      <c r="A28" s="6">
        <v>210000</v>
      </c>
    </row>
    <row r="29" ht="12.75">
      <c r="A29" s="44">
        <v>22250</v>
      </c>
    </row>
    <row r="30" ht="12.75">
      <c r="A30" s="11">
        <f>SUM(A22:A29)</f>
        <v>1464250</v>
      </c>
    </row>
  </sheetData>
  <mergeCells count="1">
    <mergeCell ref="A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C1">
      <selection activeCell="H11" sqref="H11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5.421875" style="0" customWidth="1"/>
    <col min="5" max="5" width="11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</cols>
  <sheetData>
    <row r="1" spans="1:11" ht="25.5" customHeight="1">
      <c r="A1" s="45"/>
      <c r="C1" s="108" t="s">
        <v>122</v>
      </c>
      <c r="D1" s="108"/>
      <c r="E1" s="46"/>
      <c r="F1" s="46"/>
      <c r="G1" s="46"/>
      <c r="H1" s="46"/>
      <c r="I1" s="46"/>
      <c r="J1" s="46"/>
      <c r="K1" s="46"/>
    </row>
    <row r="2" spans="1:11" ht="25.5" customHeight="1">
      <c r="A2" s="45"/>
      <c r="F2" s="108" t="s">
        <v>75</v>
      </c>
      <c r="G2" s="108"/>
      <c r="H2" s="108"/>
      <c r="I2" s="108"/>
      <c r="J2" s="108"/>
      <c r="K2" s="46"/>
    </row>
    <row r="3" ht="12.75">
      <c r="A3" s="45"/>
    </row>
    <row r="4" spans="1:11" ht="24.75" customHeight="1">
      <c r="A4" s="110" t="s">
        <v>121</v>
      </c>
      <c r="B4" s="110"/>
      <c r="C4" s="110"/>
      <c r="D4" s="110"/>
      <c r="E4" s="110"/>
      <c r="F4" s="110"/>
      <c r="G4" s="110"/>
      <c r="H4" s="110"/>
      <c r="I4" s="110"/>
      <c r="J4" s="110"/>
      <c r="K4" s="47"/>
    </row>
    <row r="5" spans="1:10" ht="11.2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2" ht="48" customHeight="1" thickBot="1" thickTop="1">
      <c r="A6" s="49" t="s">
        <v>0</v>
      </c>
      <c r="B6" s="50" t="s">
        <v>1</v>
      </c>
      <c r="C6" s="51" t="s">
        <v>15</v>
      </c>
      <c r="D6" s="52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4" t="s">
        <v>22</v>
      </c>
      <c r="K6" s="55"/>
      <c r="L6" s="56"/>
    </row>
    <row r="7" spans="1:10" ht="19.5" customHeight="1" thickTop="1">
      <c r="A7" s="57" t="s">
        <v>23</v>
      </c>
      <c r="B7" s="58" t="s">
        <v>24</v>
      </c>
      <c r="C7" s="58" t="s">
        <v>25</v>
      </c>
      <c r="D7" s="59" t="s">
        <v>26</v>
      </c>
      <c r="E7" s="60">
        <v>1611261</v>
      </c>
      <c r="F7" s="60"/>
      <c r="G7" s="60">
        <v>362192</v>
      </c>
      <c r="H7" s="60"/>
      <c r="I7" s="60"/>
      <c r="J7" s="61">
        <f aca="true" t="shared" si="0" ref="J7:J32">SUM(F7:I7)</f>
        <v>362192</v>
      </c>
    </row>
    <row r="8" spans="1:10" ht="26.25" customHeight="1">
      <c r="A8" s="62" t="s">
        <v>23</v>
      </c>
      <c r="B8" s="63" t="s">
        <v>24</v>
      </c>
      <c r="C8" s="63" t="s">
        <v>25</v>
      </c>
      <c r="D8" s="64" t="s">
        <v>27</v>
      </c>
      <c r="E8" s="65">
        <v>55000</v>
      </c>
      <c r="F8" s="65">
        <v>25000</v>
      </c>
      <c r="G8" s="65"/>
      <c r="H8" s="65">
        <v>30000</v>
      </c>
      <c r="J8" s="114">
        <v>55000</v>
      </c>
    </row>
    <row r="9" spans="1:10" ht="26.25" customHeight="1">
      <c r="A9" s="62" t="s">
        <v>23</v>
      </c>
      <c r="B9" s="63" t="s">
        <v>24</v>
      </c>
      <c r="C9" s="63" t="s">
        <v>25</v>
      </c>
      <c r="D9" s="64" t="s">
        <v>28</v>
      </c>
      <c r="E9" s="65">
        <v>877108</v>
      </c>
      <c r="F9" s="65">
        <v>280000</v>
      </c>
      <c r="G9" s="65"/>
      <c r="H9" s="65"/>
      <c r="I9" s="65"/>
      <c r="J9" s="66">
        <f t="shared" si="0"/>
        <v>280000</v>
      </c>
    </row>
    <row r="10" spans="1:10" ht="24.75" customHeight="1">
      <c r="A10" s="62" t="s">
        <v>23</v>
      </c>
      <c r="B10" s="63" t="s">
        <v>24</v>
      </c>
      <c r="C10" s="63" t="s">
        <v>25</v>
      </c>
      <c r="D10" s="64" t="s">
        <v>29</v>
      </c>
      <c r="E10" s="65">
        <v>500000</v>
      </c>
      <c r="F10" s="65">
        <v>0</v>
      </c>
      <c r="G10" s="65"/>
      <c r="H10" s="65">
        <v>190000</v>
      </c>
      <c r="I10" s="65">
        <v>90000</v>
      </c>
      <c r="J10" s="66">
        <f t="shared" si="0"/>
        <v>280000</v>
      </c>
    </row>
    <row r="11" spans="1:10" ht="25.5" customHeight="1">
      <c r="A11" s="62" t="s">
        <v>23</v>
      </c>
      <c r="B11" s="63" t="s">
        <v>24</v>
      </c>
      <c r="C11" s="63" t="s">
        <v>25</v>
      </c>
      <c r="D11" s="67" t="s">
        <v>30</v>
      </c>
      <c r="E11" s="65">
        <v>1579780</v>
      </c>
      <c r="F11" s="65">
        <v>150000</v>
      </c>
      <c r="G11" s="65"/>
      <c r="H11" s="65">
        <v>420000</v>
      </c>
      <c r="I11" s="65">
        <v>30000</v>
      </c>
      <c r="J11" s="66">
        <f t="shared" si="0"/>
        <v>600000</v>
      </c>
    </row>
    <row r="12" spans="1:10" ht="19.5" customHeight="1">
      <c r="A12" s="62" t="s">
        <v>31</v>
      </c>
      <c r="B12" s="63" t="s">
        <v>32</v>
      </c>
      <c r="C12" s="63" t="s">
        <v>25</v>
      </c>
      <c r="D12" s="68" t="s">
        <v>33</v>
      </c>
      <c r="E12" s="65">
        <v>380000</v>
      </c>
      <c r="F12" s="65">
        <v>291300</v>
      </c>
      <c r="G12" s="65"/>
      <c r="H12" s="65"/>
      <c r="I12" s="65">
        <v>88700</v>
      </c>
      <c r="J12" s="66">
        <f t="shared" si="0"/>
        <v>380000</v>
      </c>
    </row>
    <row r="13" spans="1:10" ht="25.5" customHeight="1">
      <c r="A13" s="62" t="s">
        <v>31</v>
      </c>
      <c r="B13" s="63" t="s">
        <v>32</v>
      </c>
      <c r="C13" s="63" t="s">
        <v>25</v>
      </c>
      <c r="D13" s="64" t="s">
        <v>34</v>
      </c>
      <c r="E13" s="65">
        <v>3500000</v>
      </c>
      <c r="F13" s="65">
        <v>290000</v>
      </c>
      <c r="G13" s="65"/>
      <c r="H13" s="65"/>
      <c r="I13" s="65"/>
      <c r="J13" s="66">
        <f t="shared" si="0"/>
        <v>290000</v>
      </c>
    </row>
    <row r="14" spans="1:10" ht="19.5" customHeight="1">
      <c r="A14" s="62" t="s">
        <v>31</v>
      </c>
      <c r="B14" s="63" t="s">
        <v>32</v>
      </c>
      <c r="C14" s="63" t="s">
        <v>35</v>
      </c>
      <c r="D14" s="64" t="s">
        <v>36</v>
      </c>
      <c r="E14" s="65">
        <v>18000</v>
      </c>
      <c r="F14" s="65">
        <v>18000</v>
      </c>
      <c r="G14" s="65"/>
      <c r="H14" s="65"/>
      <c r="I14" s="65"/>
      <c r="J14" s="66">
        <f t="shared" si="0"/>
        <v>18000</v>
      </c>
    </row>
    <row r="15" spans="1:10" ht="31.5" customHeight="1">
      <c r="A15" s="62" t="s">
        <v>37</v>
      </c>
      <c r="B15" s="63" t="s">
        <v>38</v>
      </c>
      <c r="C15" s="63" t="s">
        <v>39</v>
      </c>
      <c r="D15" s="69" t="s">
        <v>40</v>
      </c>
      <c r="E15" s="65">
        <v>20000</v>
      </c>
      <c r="F15" s="65">
        <v>20000</v>
      </c>
      <c r="G15" s="65"/>
      <c r="H15" s="65"/>
      <c r="I15" s="65"/>
      <c r="J15" s="66">
        <f t="shared" si="0"/>
        <v>20000</v>
      </c>
    </row>
    <row r="16" spans="1:10" ht="19.5" customHeight="1">
      <c r="A16" s="62" t="s">
        <v>37</v>
      </c>
      <c r="B16" s="63" t="s">
        <v>41</v>
      </c>
      <c r="C16" s="63" t="s">
        <v>35</v>
      </c>
      <c r="D16" s="70" t="s">
        <v>42</v>
      </c>
      <c r="E16" s="71">
        <v>60800</v>
      </c>
      <c r="F16" s="65"/>
      <c r="G16" s="65">
        <v>10100</v>
      </c>
      <c r="H16" s="65"/>
      <c r="I16" s="65"/>
      <c r="J16" s="66">
        <f t="shared" si="0"/>
        <v>10100</v>
      </c>
    </row>
    <row r="17" spans="1:10" ht="25.5" customHeight="1">
      <c r="A17" s="62" t="s">
        <v>37</v>
      </c>
      <c r="B17" s="63" t="s">
        <v>43</v>
      </c>
      <c r="C17" s="63" t="s">
        <v>25</v>
      </c>
      <c r="D17" s="64" t="s">
        <v>44</v>
      </c>
      <c r="E17" s="71">
        <v>218201</v>
      </c>
      <c r="F17" s="65">
        <v>40000</v>
      </c>
      <c r="G17" s="65"/>
      <c r="H17" s="65"/>
      <c r="I17" s="65"/>
      <c r="J17" s="66">
        <f t="shared" si="0"/>
        <v>40000</v>
      </c>
    </row>
    <row r="18" spans="1:10" ht="25.5" customHeight="1">
      <c r="A18" s="62" t="s">
        <v>37</v>
      </c>
      <c r="B18" s="63" t="s">
        <v>43</v>
      </c>
      <c r="C18" s="63" t="s">
        <v>25</v>
      </c>
      <c r="D18" s="67" t="s">
        <v>45</v>
      </c>
      <c r="E18" s="71">
        <v>80000</v>
      </c>
      <c r="F18" s="65">
        <v>50000</v>
      </c>
      <c r="G18" s="65"/>
      <c r="H18" s="65"/>
      <c r="I18" s="65"/>
      <c r="J18" s="66">
        <f t="shared" si="0"/>
        <v>50000</v>
      </c>
    </row>
    <row r="19" spans="1:10" ht="27" customHeight="1">
      <c r="A19" s="62" t="s">
        <v>46</v>
      </c>
      <c r="B19" s="63" t="s">
        <v>47</v>
      </c>
      <c r="C19" s="63" t="s">
        <v>35</v>
      </c>
      <c r="D19" s="67" t="s">
        <v>48</v>
      </c>
      <c r="E19" s="65">
        <v>60000</v>
      </c>
      <c r="F19" s="65">
        <v>60000</v>
      </c>
      <c r="G19" s="65"/>
      <c r="H19" s="65"/>
      <c r="I19" s="65"/>
      <c r="J19" s="66">
        <f t="shared" si="0"/>
        <v>60000</v>
      </c>
    </row>
    <row r="20" spans="1:10" ht="27.75" customHeight="1">
      <c r="A20" s="62" t="s">
        <v>49</v>
      </c>
      <c r="B20" s="63" t="s">
        <v>50</v>
      </c>
      <c r="C20" s="63" t="s">
        <v>25</v>
      </c>
      <c r="D20" s="67" t="s">
        <v>51</v>
      </c>
      <c r="E20" s="65">
        <v>50000</v>
      </c>
      <c r="F20" s="65">
        <v>15000</v>
      </c>
      <c r="G20" s="65"/>
      <c r="H20" s="65"/>
      <c r="I20" s="65"/>
      <c r="J20" s="66">
        <f t="shared" si="0"/>
        <v>15000</v>
      </c>
    </row>
    <row r="21" spans="1:10" ht="25.5" customHeight="1">
      <c r="A21" s="62" t="s">
        <v>49</v>
      </c>
      <c r="B21" s="63" t="s">
        <v>50</v>
      </c>
      <c r="C21" s="63" t="s">
        <v>25</v>
      </c>
      <c r="D21" s="67" t="s">
        <v>52</v>
      </c>
      <c r="E21" s="65">
        <v>10000</v>
      </c>
      <c r="F21" s="65">
        <v>10000</v>
      </c>
      <c r="G21" s="65"/>
      <c r="H21" s="65"/>
      <c r="I21" s="65"/>
      <c r="J21" s="66">
        <f t="shared" si="0"/>
        <v>10000</v>
      </c>
    </row>
    <row r="22" spans="1:10" ht="19.5" customHeight="1">
      <c r="A22" s="62" t="s">
        <v>49</v>
      </c>
      <c r="B22" s="63" t="s">
        <v>50</v>
      </c>
      <c r="C22" s="63" t="s">
        <v>35</v>
      </c>
      <c r="D22" s="67" t="s">
        <v>53</v>
      </c>
      <c r="E22" s="65">
        <v>6000</v>
      </c>
      <c r="F22" s="65">
        <v>6000</v>
      </c>
      <c r="G22" s="65"/>
      <c r="H22" s="65"/>
      <c r="I22" s="65"/>
      <c r="J22" s="66">
        <f t="shared" si="0"/>
        <v>6000</v>
      </c>
    </row>
    <row r="23" spans="1:10" ht="26.25" customHeight="1">
      <c r="A23" s="62" t="s">
        <v>54</v>
      </c>
      <c r="B23" s="63" t="s">
        <v>55</v>
      </c>
      <c r="C23" s="63" t="s">
        <v>25</v>
      </c>
      <c r="D23" s="64" t="s">
        <v>56</v>
      </c>
      <c r="E23" s="65">
        <v>300000</v>
      </c>
      <c r="F23" s="65">
        <v>78000</v>
      </c>
      <c r="G23" s="65"/>
      <c r="H23" s="65">
        <v>142000</v>
      </c>
      <c r="I23" s="65">
        <v>0</v>
      </c>
      <c r="J23" s="66">
        <f t="shared" si="0"/>
        <v>220000</v>
      </c>
    </row>
    <row r="24" spans="1:10" ht="27" customHeight="1">
      <c r="A24" s="62" t="s">
        <v>54</v>
      </c>
      <c r="B24" s="63" t="s">
        <v>55</v>
      </c>
      <c r="C24" s="63" t="s">
        <v>25</v>
      </c>
      <c r="D24" s="68" t="s">
        <v>57</v>
      </c>
      <c r="E24" s="65">
        <v>1960000</v>
      </c>
      <c r="F24" s="65">
        <v>400000</v>
      </c>
      <c r="G24" s="65"/>
      <c r="H24" s="65"/>
      <c r="I24" s="65">
        <v>600000</v>
      </c>
      <c r="J24" s="66">
        <f t="shared" si="0"/>
        <v>1000000</v>
      </c>
    </row>
    <row r="25" spans="1:10" ht="26.25" customHeight="1">
      <c r="A25" s="62" t="s">
        <v>58</v>
      </c>
      <c r="B25" s="63" t="s">
        <v>59</v>
      </c>
      <c r="C25" s="63" t="s">
        <v>25</v>
      </c>
      <c r="D25" s="64" t="s">
        <v>60</v>
      </c>
      <c r="E25" s="65">
        <v>4500000</v>
      </c>
      <c r="F25" s="65">
        <v>100000</v>
      </c>
      <c r="G25" s="65"/>
      <c r="H25" s="65">
        <v>450000</v>
      </c>
      <c r="I25" s="65">
        <v>550000</v>
      </c>
      <c r="J25" s="66">
        <f t="shared" si="0"/>
        <v>1100000</v>
      </c>
    </row>
    <row r="26" spans="1:10" ht="26.25" customHeight="1">
      <c r="A26" s="62" t="s">
        <v>58</v>
      </c>
      <c r="B26" s="63" t="s">
        <v>59</v>
      </c>
      <c r="C26" s="63" t="s">
        <v>25</v>
      </c>
      <c r="D26" s="64" t="s">
        <v>61</v>
      </c>
      <c r="E26" s="65">
        <v>350000</v>
      </c>
      <c r="F26" s="65">
        <v>140000</v>
      </c>
      <c r="G26" s="65"/>
      <c r="H26" s="65">
        <v>210000</v>
      </c>
      <c r="I26" s="65"/>
      <c r="J26" s="66">
        <f t="shared" si="0"/>
        <v>350000</v>
      </c>
    </row>
    <row r="27" spans="1:11" ht="26.25" customHeight="1">
      <c r="A27" s="62" t="s">
        <v>58</v>
      </c>
      <c r="B27" s="63" t="s">
        <v>59</v>
      </c>
      <c r="C27" s="63" t="s">
        <v>25</v>
      </c>
      <c r="D27" s="64" t="s">
        <v>62</v>
      </c>
      <c r="E27" s="65">
        <v>119000</v>
      </c>
      <c r="F27" s="65">
        <v>44500</v>
      </c>
      <c r="G27" s="65"/>
      <c r="H27" s="65">
        <v>22250</v>
      </c>
      <c r="I27" s="65">
        <v>22250</v>
      </c>
      <c r="J27" s="66">
        <f t="shared" si="0"/>
        <v>89000</v>
      </c>
      <c r="K27" s="72"/>
    </row>
    <row r="28" spans="1:10" ht="26.25" customHeight="1">
      <c r="A28" s="62" t="s">
        <v>58</v>
      </c>
      <c r="B28" s="63" t="s">
        <v>63</v>
      </c>
      <c r="C28" s="63" t="s">
        <v>25</v>
      </c>
      <c r="D28" s="64" t="s">
        <v>64</v>
      </c>
      <c r="E28" s="71">
        <v>10000</v>
      </c>
      <c r="F28" s="65">
        <v>6500</v>
      </c>
      <c r="G28" s="65"/>
      <c r="H28" s="65"/>
      <c r="I28" s="65">
        <v>3500</v>
      </c>
      <c r="J28" s="66">
        <f t="shared" si="0"/>
        <v>10000</v>
      </c>
    </row>
    <row r="29" spans="1:10" ht="54.75" customHeight="1">
      <c r="A29" s="62" t="s">
        <v>78</v>
      </c>
      <c r="B29" s="63" t="s">
        <v>79</v>
      </c>
      <c r="C29" s="63" t="s">
        <v>94</v>
      </c>
      <c r="D29" s="64" t="s">
        <v>95</v>
      </c>
      <c r="E29" s="71">
        <v>2000</v>
      </c>
      <c r="F29" s="65">
        <v>2000</v>
      </c>
      <c r="G29" s="65"/>
      <c r="H29" s="65"/>
      <c r="I29" s="65"/>
      <c r="J29" s="66">
        <f t="shared" si="0"/>
        <v>2000</v>
      </c>
    </row>
    <row r="30" spans="1:10" ht="26.25" customHeight="1">
      <c r="A30" s="62" t="s">
        <v>65</v>
      </c>
      <c r="B30" s="63" t="s">
        <v>66</v>
      </c>
      <c r="C30" s="63" t="s">
        <v>25</v>
      </c>
      <c r="D30" s="67" t="s">
        <v>67</v>
      </c>
      <c r="E30" s="65">
        <v>15000</v>
      </c>
      <c r="F30" s="65">
        <v>15000</v>
      </c>
      <c r="G30" s="65"/>
      <c r="H30" s="65"/>
      <c r="I30" s="65"/>
      <c r="J30" s="66">
        <f t="shared" si="0"/>
        <v>15000</v>
      </c>
    </row>
    <row r="31" spans="1:10" ht="19.5" customHeight="1" thickBot="1">
      <c r="A31" s="73" t="s">
        <v>65</v>
      </c>
      <c r="B31" s="74" t="s">
        <v>68</v>
      </c>
      <c r="C31" s="74" t="s">
        <v>25</v>
      </c>
      <c r="D31" s="75" t="s">
        <v>69</v>
      </c>
      <c r="E31" s="76">
        <v>15000</v>
      </c>
      <c r="F31" s="77">
        <v>15000</v>
      </c>
      <c r="G31" s="77"/>
      <c r="H31" s="77"/>
      <c r="I31" s="77"/>
      <c r="J31" s="78">
        <f t="shared" si="0"/>
        <v>15000</v>
      </c>
    </row>
    <row r="32" spans="1:10" ht="19.5" customHeight="1" thickBot="1" thickTop="1">
      <c r="A32" s="111" t="s">
        <v>70</v>
      </c>
      <c r="B32" s="112"/>
      <c r="C32" s="112"/>
      <c r="D32" s="112"/>
      <c r="E32" s="79" t="s">
        <v>71</v>
      </c>
      <c r="F32" s="80">
        <f>SUM(F7:F31)</f>
        <v>2056300</v>
      </c>
      <c r="G32" s="80">
        <f>SUM(G7:G31)</f>
        <v>372292</v>
      </c>
      <c r="H32" s="80">
        <f>SUM(H7:H31)</f>
        <v>1464250</v>
      </c>
      <c r="I32" s="80">
        <f>SUM(I7:I31)</f>
        <v>1384450</v>
      </c>
      <c r="J32" s="81">
        <f t="shared" si="0"/>
        <v>5277292</v>
      </c>
    </row>
    <row r="33" spans="1:10" ht="13.5" thickTop="1">
      <c r="A33" s="82"/>
      <c r="B33" s="82"/>
      <c r="C33" s="82"/>
      <c r="D33" s="83"/>
      <c r="E33" s="84"/>
      <c r="F33" s="84"/>
      <c r="G33" s="84"/>
      <c r="H33" s="84"/>
      <c r="I33" s="84"/>
      <c r="J33" s="84"/>
    </row>
    <row r="34" spans="1:10" ht="12.75">
      <c r="A34" s="82"/>
      <c r="B34" s="82"/>
      <c r="C34" s="113"/>
      <c r="D34" s="113"/>
      <c r="E34" s="84"/>
      <c r="F34" s="84"/>
      <c r="G34" s="84"/>
      <c r="H34" s="84"/>
      <c r="I34" s="84"/>
      <c r="J34" s="84"/>
    </row>
    <row r="35" spans="1:10" ht="12.75">
      <c r="A35" s="82"/>
      <c r="B35" s="82"/>
      <c r="C35" s="109"/>
      <c r="D35" s="109"/>
      <c r="E35" s="84"/>
      <c r="F35" s="84"/>
      <c r="G35" s="84"/>
      <c r="H35" s="84"/>
      <c r="I35" s="84"/>
      <c r="J35" s="84"/>
    </row>
    <row r="36" spans="1:10" ht="12.75">
      <c r="A36" s="82"/>
      <c r="B36" s="82"/>
      <c r="C36" s="82"/>
      <c r="D36" s="83"/>
      <c r="E36" s="84"/>
      <c r="F36" s="84"/>
      <c r="G36" s="84"/>
      <c r="H36" s="84"/>
      <c r="I36" s="84"/>
      <c r="J36" s="84"/>
    </row>
    <row r="37" spans="1:10" ht="12.75">
      <c r="A37" s="82"/>
      <c r="B37" s="82"/>
      <c r="C37" s="82"/>
      <c r="D37" s="83"/>
      <c r="E37" s="84"/>
      <c r="F37" s="84"/>
      <c r="G37" s="84"/>
      <c r="H37" s="84"/>
      <c r="I37" s="84"/>
      <c r="J37" s="84"/>
    </row>
    <row r="38" spans="1:10" ht="12.75">
      <c r="A38" s="82"/>
      <c r="B38" s="82"/>
      <c r="C38" s="82"/>
      <c r="D38" s="83"/>
      <c r="E38" s="84"/>
      <c r="F38" s="84"/>
      <c r="G38" s="84"/>
      <c r="H38" s="84"/>
      <c r="I38" s="84"/>
      <c r="J38" s="84"/>
    </row>
    <row r="39" spans="1:10" ht="12.75">
      <c r="A39" s="82"/>
      <c r="B39" s="82"/>
      <c r="C39" s="82"/>
      <c r="D39" s="83"/>
      <c r="E39" s="84"/>
      <c r="F39" s="84"/>
      <c r="G39" s="84"/>
      <c r="H39" s="84"/>
      <c r="I39" s="84"/>
      <c r="J39" s="84"/>
    </row>
    <row r="40" spans="1:10" ht="12.75">
      <c r="A40" s="82"/>
      <c r="B40" s="82"/>
      <c r="C40" s="82"/>
      <c r="D40" s="83"/>
      <c r="E40" s="84"/>
      <c r="F40" s="84"/>
      <c r="G40" s="84"/>
      <c r="H40" s="84"/>
      <c r="I40" s="84"/>
      <c r="J40" s="84"/>
    </row>
    <row r="41" spans="1:10" ht="12.75">
      <c r="A41" s="82"/>
      <c r="B41" s="82"/>
      <c r="C41" s="82"/>
      <c r="D41" s="83"/>
      <c r="E41" s="84"/>
      <c r="F41" s="84"/>
      <c r="G41" s="84"/>
      <c r="H41" s="84"/>
      <c r="I41" s="84"/>
      <c r="J41" s="84"/>
    </row>
    <row r="42" spans="1:10" ht="12.75">
      <c r="A42" s="85"/>
      <c r="B42" s="85"/>
      <c r="C42" s="85"/>
      <c r="D42" s="83"/>
      <c r="E42" s="86"/>
      <c r="F42" s="86"/>
      <c r="G42" s="86"/>
      <c r="H42" s="86"/>
      <c r="I42" s="86"/>
      <c r="J42" s="86"/>
    </row>
    <row r="43" spans="1:10" ht="12.75">
      <c r="A43" s="85"/>
      <c r="B43" s="85"/>
      <c r="C43" s="85"/>
      <c r="D43" s="83"/>
      <c r="E43" s="86"/>
      <c r="F43" s="86"/>
      <c r="G43" s="86"/>
      <c r="H43" s="86"/>
      <c r="I43" s="86"/>
      <c r="J43" s="86"/>
    </row>
    <row r="44" spans="1:10" ht="12.75">
      <c r="A44" s="85"/>
      <c r="B44" s="85"/>
      <c r="C44" s="85"/>
      <c r="D44" s="83"/>
      <c r="E44" s="86"/>
      <c r="F44" s="86"/>
      <c r="G44" s="86"/>
      <c r="H44" s="86"/>
      <c r="I44" s="86"/>
      <c r="J44" s="86"/>
    </row>
    <row r="45" spans="1:10" ht="12.75">
      <c r="A45" s="85"/>
      <c r="B45" s="85"/>
      <c r="C45" s="85"/>
      <c r="D45" s="83"/>
      <c r="E45" s="85"/>
      <c r="F45" s="85"/>
      <c r="G45" s="85"/>
      <c r="H45" s="85"/>
      <c r="I45" s="85"/>
      <c r="J45" s="85"/>
    </row>
    <row r="46" ht="12.75">
      <c r="D46" s="87"/>
    </row>
    <row r="47" ht="12.75">
      <c r="D47" s="87"/>
    </row>
    <row r="48" ht="12.75">
      <c r="D48" s="87"/>
    </row>
    <row r="49" ht="12.75">
      <c r="D49" s="87"/>
    </row>
    <row r="50" ht="12.75">
      <c r="D50" s="87"/>
    </row>
  </sheetData>
  <mergeCells count="6">
    <mergeCell ref="C1:D1"/>
    <mergeCell ref="C35:D35"/>
    <mergeCell ref="A4:J4"/>
    <mergeCell ref="A32:D32"/>
    <mergeCell ref="C34:D34"/>
    <mergeCell ref="F2:J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Chojnow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Cygan</dc:creator>
  <cp:keywords/>
  <dc:description/>
  <cp:lastModifiedBy>Jolanta Ostrowska</cp:lastModifiedBy>
  <cp:lastPrinted>2007-04-30T08:10:49Z</cp:lastPrinted>
  <dcterms:created xsi:type="dcterms:W3CDTF">2006-05-29T08:11:53Z</dcterms:created>
  <dcterms:modified xsi:type="dcterms:W3CDTF">2007-04-30T08:21:45Z</dcterms:modified>
  <cp:category/>
  <cp:version/>
  <cp:contentType/>
  <cp:contentStatus/>
</cp:coreProperties>
</file>