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tabRatio="742" activeTab="6"/>
  </bookViews>
  <sheets>
    <sheet name="załącznik nr 1" sheetId="1" r:id="rId1"/>
    <sheet name="załącznik nr 2" sheetId="2" r:id="rId2"/>
    <sheet name="załacznik nr 3" sheetId="3" r:id="rId3"/>
    <sheet name="załacznik nr 4" sheetId="4" r:id="rId4"/>
    <sheet name="załacznik nr 5" sheetId="5" r:id="rId5"/>
    <sheet name="załacznik nr 6" sheetId="6" r:id="rId6"/>
    <sheet name="załacznik nr 7" sheetId="7" r:id="rId7"/>
  </sheets>
  <definedNames>
    <definedName name="_xlnm.Print_Titles" localSheetId="5">'załacznik nr 6'!$7:$8</definedName>
  </definedNames>
  <calcPr fullCalcOnLoad="1"/>
</workbook>
</file>

<file path=xl/sharedStrings.xml><?xml version="1.0" encoding="utf-8"?>
<sst xmlns="http://schemas.openxmlformats.org/spreadsheetml/2006/main" count="466" uniqueCount="244">
  <si>
    <t>Dział</t>
  </si>
  <si>
    <t>Rozdział</t>
  </si>
  <si>
    <t>Paragraf</t>
  </si>
  <si>
    <t>Treść</t>
  </si>
  <si>
    <t>600</t>
  </si>
  <si>
    <t>Transport i łączność</t>
  </si>
  <si>
    <t>60016</t>
  </si>
  <si>
    <t>Drogi publiczne gminne</t>
  </si>
  <si>
    <t>6208</t>
  </si>
  <si>
    <t>Dotacje rozwojowe</t>
  </si>
  <si>
    <t>6299</t>
  </si>
  <si>
    <t>Środki na dofinansowanie własnych inwestycji gmin (związków gmin), powiatów (związków powiatów), samorządów województw, pozyskane z innych źródeł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</si>
  <si>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</si>
  <si>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</si>
  <si>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</si>
  <si>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</si>
  <si>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0690</t>
  </si>
  <si>
    <t>Wpływy z różnych opłat</t>
  </si>
  <si>
    <t>Strona 1 z 1</t>
  </si>
  <si>
    <t>Załącznik Nr 1 do Uchwały Rady Gminy Chojnów</t>
  </si>
  <si>
    <t>DOCHODY</t>
  </si>
  <si>
    <t>Zmniejszenia</t>
  </si>
  <si>
    <t>Zwiększenia</t>
  </si>
  <si>
    <t>Razem</t>
  </si>
  <si>
    <t>Przychody z zaciągniętych pożyczek i kredytów na rynku krajowym</t>
  </si>
  <si>
    <t>RAZEM</t>
  </si>
  <si>
    <t>010</t>
  </si>
  <si>
    <t>Rolnictwo i łowiectwo</t>
  </si>
  <si>
    <t>01010</t>
  </si>
  <si>
    <t>Infrastruktura wodociągowa i sanitacyjna wsi</t>
  </si>
  <si>
    <t>6050</t>
  </si>
  <si>
    <t>Wydatki inwestycyjne jednostek budżetowych</t>
  </si>
  <si>
    <t>750</t>
  </si>
  <si>
    <t>75023</t>
  </si>
  <si>
    <t>Urzędy gmin (miast i miast na prawach powiatu)</t>
  </si>
  <si>
    <t>4170</t>
  </si>
  <si>
    <t>Wynagrodzenia bezosobowe</t>
  </si>
  <si>
    <t>75097</t>
  </si>
  <si>
    <t>Gospodarstwa pomocnicze</t>
  </si>
  <si>
    <t>4160</t>
  </si>
  <si>
    <t>Pokrycie ujemnego wyniku finansowego i przejętych zobowiązań po likwidowanych i przekształcanych jednostkach zaliczanych do sektora finansów publicznych</t>
  </si>
  <si>
    <t>754</t>
  </si>
  <si>
    <t>75412</t>
  </si>
  <si>
    <t>Ochotnicze straże pożarne</t>
  </si>
  <si>
    <t>2800</t>
  </si>
  <si>
    <t>Dotacja celowa z budżetu dla pozostałych jednostek zaliczanych do sektora finansów publicznych</t>
  </si>
  <si>
    <t>801</t>
  </si>
  <si>
    <t>80103</t>
  </si>
  <si>
    <t>Oddziały przedszkolne w szkołach podstawowych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</si>
  <si>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</si>
  <si>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</si>
  <si>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</si>
  <si>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</si>
  <si>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</si>
  <si>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</si>
  <si>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</si>
  <si>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</si>
  <si>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</si>
  <si>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</si>
  <si>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</si>
  <si>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</si>
  <si>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4240</t>
  </si>
  <si>
    <t>Zakup pomocy naukowych, dydaktycznych i książek</t>
  </si>
  <si>
    <t>4260</t>
  </si>
  <si>
    <t>Zakup energii</t>
  </si>
  <si>
    <t>4280</t>
  </si>
  <si>
    <t>Zakup usług zdrowotnych</t>
  </si>
  <si>
    <t>4300</t>
  </si>
  <si>
    <t>Zakup usług pozostałych</t>
  </si>
  <si>
    <t>4430</t>
  </si>
  <si>
    <t>Różne opłaty i składki</t>
  </si>
  <si>
    <t>4440</t>
  </si>
  <si>
    <t>Odpisy na zakładowy fundusz świadczeń socjalnych</t>
  </si>
  <si>
    <t>80104</t>
  </si>
  <si>
    <t xml:space="preserve">Przedszkola </t>
  </si>
  <si>
    <t>851</t>
  </si>
  <si>
    <t>85195</t>
  </si>
  <si>
    <t>Pozostała działalność</t>
  </si>
  <si>
    <t>2310</t>
  </si>
  <si>
    <t>Dotacje celowe przekazane gminie na zadania bieżące realizowane na podstawie porozumień (umów) między jednostkami samorządu terytorialnego</t>
  </si>
  <si>
    <t>852</t>
  </si>
  <si>
    <t>85212</t>
  </si>
  <si>
    <t>Świadczenia rodzinne, świadczenia z funduszu alimentacyjneego oraz składki na ubezpieczenia emerytalne i rentowe z ubezpieczenia społecznego</t>
  </si>
  <si>
    <t>85219</t>
  </si>
  <si>
    <t>Ośrodki pomocy społecznej</t>
  </si>
  <si>
    <t>90078</t>
  </si>
  <si>
    <t>Usuwanie skutków klęsk żywiołowych</t>
  </si>
  <si>
    <t>90095</t>
  </si>
  <si>
    <t>Razem:</t>
  </si>
  <si>
    <t>Załącznik Nr 2 do Uchwały Rady Gminy Chojnów</t>
  </si>
  <si>
    <t>WYDATKI</t>
  </si>
  <si>
    <t>Administracja publiczna</t>
  </si>
  <si>
    <t>Bezpieczeństwo publiczne i ochrona przeciwpożarowa</t>
  </si>
  <si>
    <t>Oświata i wychowanie</t>
  </si>
  <si>
    <t>Ochrona zdrowia</t>
  </si>
  <si>
    <t>Pomoc społeczna</t>
  </si>
  <si>
    <t>0970</t>
  </si>
  <si>
    <t>Wpływy z różnych dochodów</t>
  </si>
  <si>
    <r>
      <t>Załącznik nr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10</t>
    </r>
  </si>
  <si>
    <t>do Uchwały Rady Gminy w Chojnowie</t>
  </si>
  <si>
    <t>DOTACJA PODMIOTOWA I INWESTYCYJNA Z BUDŻETU DLA INSTYTUCJI KULTURY - GMINNEGO OŚRODKA KULTURY I REKREACJI W PIOTROWICACH NA ROK 2010</t>
  </si>
  <si>
    <t>LP</t>
  </si>
  <si>
    <t>CEL</t>
  </si>
  <si>
    <t>KWOTA</t>
  </si>
  <si>
    <t>1.</t>
  </si>
  <si>
    <t>2.</t>
  </si>
  <si>
    <t>DOTACJA NA REALIZACJĘ INWESTYCJI PN. WYKONANIE ADAPTACJI CZĘŚCI BUDYNKU NA POTRZEBY FUNKCJONOWANIA GMINNEGO OŚRODKA KULTURY I REKREACJI W PIOTROWICACH</t>
  </si>
  <si>
    <t>nr XLIII/257/2009 z dnia 18 grudnia 2009</t>
  </si>
  <si>
    <t>3.</t>
  </si>
  <si>
    <t>4.</t>
  </si>
  <si>
    <t>5.</t>
  </si>
  <si>
    <t>6.</t>
  </si>
  <si>
    <t>7.</t>
  </si>
  <si>
    <t>WYNAGRODZENIA I POCHODNE</t>
  </si>
  <si>
    <t>PODRÓŻE SŁUŻBOWE KRAJOWE</t>
  </si>
  <si>
    <t>ŚWIADCZENIA NA RZECZ PRACOWNIKÓW</t>
  </si>
  <si>
    <t>USŁUGI OBCE</t>
  </si>
  <si>
    <t>ZAKUP MATERIAŁÓW I ENERGII</t>
  </si>
  <si>
    <t>PODATKI I OPŁATY</t>
  </si>
  <si>
    <t>Dotacje na zadania bieżące</t>
  </si>
  <si>
    <t>*</t>
  </si>
  <si>
    <t>dla Gminnego Zakładu Budżetowego GZKiM w Chojnowie (wg. ustalonej stawki dopłat do kanalizacji)</t>
  </si>
  <si>
    <t>dla Gminnej Biblioteki Publicznej w Chojnowie z/s w Krzywej</t>
  </si>
  <si>
    <t>dla Gminnego Ośrodka Kultury i Rekreacji w Piotrowicach</t>
  </si>
  <si>
    <t>dla organizacji pożytku publicznego na realizację zadań gminnych w zakresie upowszechniania kultury fizycznej</t>
  </si>
  <si>
    <t>dla jednostek niezaliczanych do sektora finansów publicznych na finansowanie lub dofinansowanie prac remontowych i konserwatorskich obiektów zabytkowych</t>
  </si>
  <si>
    <t xml:space="preserve">dla Izby Wytrzeźwień w Legnicy w ramach przyjętego Programu Profilaktyki i Rozwiązywania Problemów Alkoholowych oraz Przeciwdziałania Narkomanii     </t>
  </si>
  <si>
    <t>dla Gminy Miejskiej Chojnów na partycypowanie w kosztach prowadzenia Gminazjum nr 1 i 2 w Chojnowie na podstawie zawartego porozumienia</t>
  </si>
  <si>
    <t>Dotacje na dofinansowanie zadań inwestycyjnych</t>
  </si>
  <si>
    <t>Dotacja na wykonanie adaptacji części budynku na potrzeby funkcjonowania Gminnego Ośrodka Kultury i Rekreacji w Piotrowicach</t>
  </si>
  <si>
    <t>Dotacja celowa na budowę schroniska dla zwierząt</t>
  </si>
  <si>
    <t>Dotacje dla jednostek sektora finansów publicznych:</t>
  </si>
  <si>
    <t xml:space="preserve">Dotacje podmiotowe </t>
  </si>
  <si>
    <t xml:space="preserve">Dotacje przedmiotowe </t>
  </si>
  <si>
    <t xml:space="preserve">Dotacje celowe </t>
  </si>
  <si>
    <t>Dotacje dla jednostek spoza sektora finansów publicznych:</t>
  </si>
  <si>
    <t>dla Gminy Miejskiej Chojnów na partycypowanie w kosztach prowadzenia WTZ w Chojnowie na podstawie zawartego porozumienia</t>
  </si>
  <si>
    <t>Jednostki sektora finansów publicznych</t>
  </si>
  <si>
    <t>Jednostki spoza sektora finansów publicznych</t>
  </si>
  <si>
    <t>Zestawienie planowanych dotacji z budżetu gminy na rok 2010</t>
  </si>
  <si>
    <t>Załącznik Nr 17 do Uchwały Rady Gminy w Chojnowie                                                                          Nr XLIII/257/2009 z dnia 18 grudnia 2009</t>
  </si>
  <si>
    <t xml:space="preserve">PRZYCHODY I WYDATKI </t>
  </si>
  <si>
    <t>GMINNEGO FUNDUSZU OCHRONY ŚRODOWISKA</t>
  </si>
  <si>
    <t>w zł.</t>
  </si>
  <si>
    <t>DZIAŁ</t>
  </si>
  <si>
    <t>ROZDZIAŁ</t>
  </si>
  <si>
    <t>§</t>
  </si>
  <si>
    <t>WYSZCZEGÓLNIENIE</t>
  </si>
  <si>
    <t>PRZYCHODY</t>
  </si>
  <si>
    <t xml:space="preserve">WYDATKI </t>
  </si>
  <si>
    <t>Stan środków obrotowych na początek roku</t>
  </si>
  <si>
    <t>90011</t>
  </si>
  <si>
    <t>Fundusz ochrony środowiska i gospodarki wodnej</t>
  </si>
  <si>
    <t>OGÓŁEM</t>
  </si>
  <si>
    <t>Przychody</t>
  </si>
  <si>
    <t>Opłaty i kary za gospodarcze korzystanie ze środowiska</t>
  </si>
  <si>
    <t xml:space="preserve">Wydatki </t>
  </si>
  <si>
    <t xml:space="preserve">Załącznik Nr 11 do Uchwały Rady Gminy w Chojnowie                         </t>
  </si>
  <si>
    <t>Nr XLIII/257/2009 z dnia 18 grudnia 2009</t>
  </si>
  <si>
    <t>2970</t>
  </si>
  <si>
    <t>Różne przelewy</t>
  </si>
  <si>
    <t>PLAN ZADAŃ INWESTYCYJNYCH NA ROK 2010</t>
  </si>
  <si>
    <t>Nazwa inwestycji</t>
  </si>
  <si>
    <t>Wartość szacunkowa</t>
  </si>
  <si>
    <t>Środki własne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</si>
  <si>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</si>
  <si>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</si>
  <si>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</si>
  <si>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</si>
  <si>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Wodociąg Goliszów.</t>
  </si>
  <si>
    <t>Budowa kanalizacji sanitarnej  dla wsi Rokitki Etap II,</t>
  </si>
  <si>
    <t>Budowa sieci wodno - kanalizacyjnej dla wsi Pawlikowice etap II</t>
  </si>
  <si>
    <t>Wykonanie dokumentacji technicznej budowy kanalizacji sanitarnej dla wsi: Jerzmanowice etap I, Witków etap II, Groble etap III, Stary Łom etap IV, Krzywa etap V, Osetnica etap VI, Konradówka etap VII, Piotrowice etap VII</t>
  </si>
  <si>
    <t>Wykonanie przyłącza energetycznego pompowni w Gołocinie.</t>
  </si>
  <si>
    <t>Budowa Stacji Uzdatniania Wody w miejscowości Okmiany II</t>
  </si>
  <si>
    <t>Remont drogi gminnej w Niedźwiedzicach</t>
  </si>
  <si>
    <t>Budowa chodnika we wsi Rokitki - etap I wraz z poszerzeniem jezdni drogi - etap II</t>
  </si>
  <si>
    <t xml:space="preserve">Remont drogi gminnej do miejscowości Dobroszów </t>
  </si>
  <si>
    <t>700</t>
  </si>
  <si>
    <t>70005</t>
  </si>
  <si>
    <t>6060</t>
  </si>
  <si>
    <t>Zakup  gruntów  ANR</t>
  </si>
  <si>
    <t>70095</t>
  </si>
  <si>
    <t>Remont świetlicy wiejskiej w Goliszowie</t>
  </si>
  <si>
    <t>Budowa dwóch socjalnych budynków mieszkalnych 12-to rodzinnych wraz z przyłączami: wody, kanalizacji sanitarnej i energii elektrycznej - wykonanie segmentu A, etap II</t>
  </si>
  <si>
    <t>Zakup  sprzętu  informatycznego i oprogramowania  na  potrzeby  Urzędu  Gminy</t>
  </si>
  <si>
    <t>Modernizacja zaplecza remizy OSP w Witkowie</t>
  </si>
  <si>
    <t>90015</t>
  </si>
  <si>
    <t>Zakup punktów oświetleniowych na terenie miejscowości: Groble, Konradówka - Piotrowice, Michów, Osetnica</t>
  </si>
  <si>
    <t>6220</t>
  </si>
  <si>
    <t>921</t>
  </si>
  <si>
    <t>92109</t>
  </si>
  <si>
    <t>Montaż kominka w świetlicy wiejskiej we wsi Biskupin</t>
  </si>
  <si>
    <t>Wykonanie elewacji i wiatrołapu w świetlicy wiejskiej w Goliszowie</t>
  </si>
  <si>
    <t>Wykonanie ogrodzenia świetlicy Gołocin - Pawlikowice wraz z tarasem</t>
  </si>
  <si>
    <t>Budowa zaplecza magazynowego w świetlicy we wsi Stary Łom</t>
  </si>
  <si>
    <t>Zakup szafy chłodniczej do kuchni w świetlicy w Zamienicach</t>
  </si>
  <si>
    <t>926</t>
  </si>
  <si>
    <t>92695</t>
  </si>
  <si>
    <t>Budowa ogólnodostępnej strefy rekreacyjno - wypoczynkowej w Budziwojowie</t>
  </si>
  <si>
    <t>Budowa placu zabaw we wsi Jerzmanowice</t>
  </si>
  <si>
    <t>Budowa placu zabaw we wsi Strupice</t>
  </si>
  <si>
    <t>Wykonanie studni oraz montażem sprzętu nawadniającego przy boisku sportowym we wsi Niedźwiedzice</t>
  </si>
  <si>
    <t>Wykonanie studni głębinowej z pompą przy boisku sportowym we wsi Witków</t>
  </si>
  <si>
    <t>Budowa kompleksu sportowego "Moje boisko Orlik 2012" przy Zespole Szkolno - Przedszkolnym w Rokitkach</t>
  </si>
  <si>
    <t>Zakup kosiarki do koszenia na boisku sportowym w Goliszowie</t>
  </si>
  <si>
    <t>Załącznik Nr 6 do Uchwały Rady Gminy w Chojnowie                        Nr XLIII/257/2009 z dnia 18 grudnia 2009</t>
  </si>
  <si>
    <t>LIMITY WYDATKÓW NA WIELOLETNIE PROGRAMY INWESTYCYJNE NA LATA 2010-2012</t>
  </si>
  <si>
    <t>Przewidywany termin realizacji</t>
  </si>
  <si>
    <t>Nazwa zadania  (inwestycji)</t>
  </si>
  <si>
    <t>Wartość szacunkowa Inwestycji</t>
  </si>
  <si>
    <t xml:space="preserve">Finansowanie zadania </t>
  </si>
  <si>
    <t>Budżet gminy</t>
  </si>
  <si>
    <t>Inne środki</t>
  </si>
  <si>
    <t>Fundusze strukturalne</t>
  </si>
  <si>
    <t>Kredyty,  pożyczki</t>
  </si>
  <si>
    <t>KANALIZACJA I WODOCIĄGI</t>
  </si>
  <si>
    <t>x</t>
  </si>
  <si>
    <t>Budowa kanalizacji sanitarnej dla wsi Zamienice etap I (tranzyt)</t>
  </si>
  <si>
    <t>Budowa oczyszczalni ścieków we wsi Zamienice etap V</t>
  </si>
  <si>
    <t>Budowa SUW w miejscowości Okmiany</t>
  </si>
  <si>
    <t xml:space="preserve">Budowa sieci kanalizacji sanitarnej dla wsi Budziwojów i Gołaczów etap I </t>
  </si>
  <si>
    <t>DROGI</t>
  </si>
  <si>
    <t xml:space="preserve">Remont drogi gminnej w Niedźwiedzicach </t>
  </si>
  <si>
    <t>Remont drogi gminnej do miejscowości Dobroszów</t>
  </si>
  <si>
    <t>Wykonanie drogi gminnej w miejscowości Gołocin</t>
  </si>
  <si>
    <t>BUDOWNICTWO</t>
  </si>
  <si>
    <t>Dotacja na wykonanie adaptacji części budynku w Piotrowicach na potrzeby funkcjonowania Gminnego Ośrodka Kultury i Rekreacji.</t>
  </si>
  <si>
    <t>Budowa dwóch socjalnych budynków mieszkalnych 12-to rodzinnych wraz z przyłączami: wody, kanalizacji sanitarnej i energii elektrycznej - wykonanie dwóch segmentów</t>
  </si>
  <si>
    <t>INFRASTRUKTURA WIEJSKA</t>
  </si>
  <si>
    <t>Wyposażenie boiska sportowego w zaplecze kontenerowe socjalne we wsi Budziwojów</t>
  </si>
  <si>
    <t>Odnowa wsi</t>
  </si>
  <si>
    <t xml:space="preserve">Rady Gminy w Chojnowie </t>
  </si>
  <si>
    <t>Załacznik nr 15 do Uchwały Nr XLIII/257/2009</t>
  </si>
  <si>
    <t>z dnia 18 grudnia 2009</t>
  </si>
  <si>
    <t xml:space="preserve">Przekazanie środków na rachunek budżetu Gminy </t>
  </si>
  <si>
    <t>dla Ochotniczej Straży Pożarnej na dofinansowanie zakupu umundurowania pocztu sztandarowego Związku Ochotniczych Straży pożarnych RP</t>
  </si>
  <si>
    <t>dla Ochotniczej Straży Pożarnej na dofinansowanie zakupu wyposażenia w ramach programu "Bezpieczny Ratownik"</t>
  </si>
  <si>
    <t>Nr XLV/263/2010 z dnia 29 stycznia 2010r.</t>
  </si>
  <si>
    <t>Załącznik Nr 3 do Uchwały Rady Gminy Chojnów                                                                                                 Nr XLV/263/2010 z dnia 29 stycznia 2010r.</t>
  </si>
  <si>
    <t>Załącznik Nr 4 do Uchwały Rady Gminy Chojnów</t>
  </si>
  <si>
    <t>Załącznik Nr 5 do Uchwały Rady Gminy Chojnów</t>
  </si>
  <si>
    <t>Załącznik Nr 6 do Uchwały Rady Gminy Chojnów                                              Nr XLV/263/2010 z dnia 29 stycznia 2010r.</t>
  </si>
  <si>
    <t>Załącznik Nr 7 do Uchwały Rady Gminy Chojnów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</si>
</sst>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?,??0.00"/>
    <numFmt numFmtId="165" formatCode="_-* #,##0\ _z_ł_-;\-* #,##0\ _z_ł_-;_-* &quot;-&quot;??\ _z_ł_-;_-@_-"/>
  </numFmts>
  <fonts count="3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.5"/>
      <color indexed="8"/>
      <name val="Arial"/>
      <family val="0"/>
    </font>
    <font>
      <sz val="8"/>
      <name val="Arial"/>
      <family val="0"/>
    </font>
    <font>
      <b/>
      <sz val="8"/>
      <color indexed="8"/>
      <name val="Arial CE"/>
      <family val="0"/>
    </font>
    <font>
      <b/>
      <sz val="8"/>
      <name val="Arial"/>
      <family val="2"/>
    </font>
    <font>
      <b/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0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14"/>
      <name val="Times New Roman"/>
      <family val="1"/>
    </font>
    <font>
      <sz val="12"/>
      <name val="Arial"/>
      <family val="0"/>
    </font>
    <font>
      <b/>
      <sz val="16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sz val="7"/>
      <name val="Arial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65">
    <xf numFmtId="0" fontId="1" fillId="0" borderId="0" xfId="0" applyNumberFormat="1" applyFill="1" applyBorder="1" applyAlignment="1" applyProtection="1">
      <alignment horizontal="left"/>
      <protection locked="0"/>
    </xf>
    <xf numFmtId="49" fontId="0" fillId="2" borderId="0" xfId="0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" fillId="0" borderId="0" xfId="0" applyNumberFormat="1" applyFill="1" applyBorder="1" applyAlignment="1" applyProtection="1">
      <alignment/>
      <protection locked="0"/>
    </xf>
    <xf numFmtId="43" fontId="4" fillId="3" borderId="5" xfId="0" applyNumberFormat="1" applyBorder="1" applyAlignment="1">
      <alignment vertical="center" wrapText="1"/>
    </xf>
    <xf numFmtId="43" fontId="4" fillId="3" borderId="6" xfId="0" applyNumberFormat="1" applyBorder="1" applyAlignment="1">
      <alignment vertical="center" wrapText="1"/>
    </xf>
    <xf numFmtId="43" fontId="5" fillId="4" borderId="5" xfId="0" applyNumberFormat="1" applyBorder="1" applyAlignment="1">
      <alignment vertical="center" wrapText="1"/>
    </xf>
    <xf numFmtId="43" fontId="5" fillId="4" borderId="6" xfId="0" applyNumberFormat="1" applyBorder="1" applyAlignment="1">
      <alignment vertical="center" wrapText="1"/>
    </xf>
    <xf numFmtId="43" fontId="5" fillId="2" borderId="5" xfId="0" applyNumberFormat="1" applyBorder="1" applyAlignment="1">
      <alignment vertical="center" wrapText="1"/>
    </xf>
    <xf numFmtId="43" fontId="5" fillId="2" borderId="6" xfId="0" applyNumberFormat="1" applyBorder="1" applyAlignment="1">
      <alignment vertical="center" wrapText="1"/>
    </xf>
    <xf numFmtId="43" fontId="5" fillId="2" borderId="7" xfId="0" applyNumberFormat="1" applyBorder="1" applyAlignment="1">
      <alignment vertical="center" wrapText="1"/>
    </xf>
    <xf numFmtId="43" fontId="5" fillId="2" borderId="8" xfId="0" applyNumberFormat="1" applyBorder="1" applyAlignment="1">
      <alignment vertical="center" wrapText="1"/>
    </xf>
    <xf numFmtId="49" fontId="4" fillId="3" borderId="5" xfId="0" applyBorder="1" applyAlignment="1">
      <alignment horizontal="justify" vertical="center" wrapText="1"/>
    </xf>
    <xf numFmtId="49" fontId="5" fillId="4" borderId="5" xfId="0" applyBorder="1" applyAlignment="1">
      <alignment horizontal="justify" vertical="center" wrapText="1"/>
    </xf>
    <xf numFmtId="49" fontId="5" fillId="2" borderId="5" xfId="0" applyBorder="1" applyAlignment="1">
      <alignment horizontal="justify" vertical="center" wrapText="1"/>
    </xf>
    <xf numFmtId="43" fontId="6" fillId="2" borderId="0" xfId="0" applyNumberFormat="1" applyBorder="1" applyAlignment="1">
      <alignment horizontal="right" vertical="center" wrapText="1"/>
    </xf>
    <xf numFmtId="49" fontId="9" fillId="5" borderId="9" xfId="0" applyNumberFormat="1" applyFont="1" applyFill="1" applyBorder="1" applyAlignment="1">
      <alignment horizontal="center" vertical="center"/>
    </xf>
    <xf numFmtId="43" fontId="11" fillId="5" borderId="10" xfId="0" applyNumberFormat="1" applyFont="1" applyFill="1" applyBorder="1" applyAlignment="1">
      <alignment vertical="center"/>
    </xf>
    <xf numFmtId="43" fontId="11" fillId="5" borderId="11" xfId="0" applyNumberFormat="1" applyFont="1" applyFill="1" applyBorder="1" applyAlignment="1">
      <alignment vertical="center"/>
    </xf>
    <xf numFmtId="0" fontId="8" fillId="0" borderId="0" xfId="0" applyFill="1" applyBorder="1" applyAlignment="1">
      <alignment/>
    </xf>
    <xf numFmtId="0" fontId="9" fillId="5" borderId="12" xfId="0" applyFont="1" applyFill="1" applyBorder="1" applyAlignment="1">
      <alignment vertical="center"/>
    </xf>
    <xf numFmtId="43" fontId="9" fillId="5" borderId="13" xfId="0" applyNumberFormat="1" applyFont="1" applyFill="1" applyBorder="1" applyAlignment="1">
      <alignment vertical="center"/>
    </xf>
    <xf numFmtId="43" fontId="13" fillId="5" borderId="14" xfId="0" applyNumberFormat="1" applyFont="1" applyFill="1" applyBorder="1" applyAlignment="1">
      <alignment vertical="center"/>
    </xf>
    <xf numFmtId="164" fontId="13" fillId="5" borderId="15" xfId="0" applyNumberFormat="1" applyFont="1" applyFill="1" applyBorder="1" applyAlignment="1">
      <alignment vertical="center"/>
    </xf>
    <xf numFmtId="0" fontId="1" fillId="0" borderId="16" xfId="0" applyNumberFormat="1" applyFill="1" applyBorder="1" applyAlignment="1" applyProtection="1">
      <alignment horizontal="center"/>
      <protection locked="0"/>
    </xf>
    <xf numFmtId="43" fontId="1" fillId="0" borderId="17" xfId="0" applyNumberFormat="1" applyFill="1" applyBorder="1" applyAlignment="1" applyProtection="1">
      <alignment horizontal="center"/>
      <protection locked="0"/>
    </xf>
    <xf numFmtId="43" fontId="5" fillId="0" borderId="18" xfId="0" applyNumberFormat="1" applyFill="1" applyBorder="1" applyAlignment="1">
      <alignment vertical="center" wrapText="1"/>
    </xf>
    <xf numFmtId="43" fontId="5" fillId="0" borderId="19" xfId="0" applyNumberFormat="1" applyFill="1" applyBorder="1" applyAlignment="1">
      <alignment vertical="center" wrapText="1"/>
    </xf>
    <xf numFmtId="49" fontId="5" fillId="2" borderId="18" xfId="0" applyBorder="1" applyAlignment="1">
      <alignment horizontal="justify" vertical="center" wrapText="1"/>
    </xf>
    <xf numFmtId="49" fontId="5" fillId="2" borderId="7" xfId="0" applyFont="1" applyBorder="1" applyAlignment="1">
      <alignment horizontal="justify" vertical="center" wrapText="1"/>
    </xf>
    <xf numFmtId="49" fontId="4" fillId="3" borderId="20" xfId="0" applyFont="1" applyBorder="1" applyAlignment="1">
      <alignment horizontal="center" vertical="center" wrapText="1"/>
    </xf>
    <xf numFmtId="49" fontId="16" fillId="3" borderId="5" xfId="0" applyFont="1" applyBorder="1" applyAlignment="1">
      <alignment horizontal="center" vertical="center" wrapText="1"/>
    </xf>
    <xf numFmtId="49" fontId="4" fillId="3" borderId="21" xfId="0" applyFont="1" applyBorder="1" applyAlignment="1">
      <alignment horizontal="center" vertical="center" wrapText="1"/>
    </xf>
    <xf numFmtId="49" fontId="14" fillId="2" borderId="20" xfId="0" applyFont="1" applyBorder="1" applyAlignment="1">
      <alignment horizontal="center" vertical="center" wrapText="1"/>
    </xf>
    <xf numFmtId="49" fontId="14" fillId="4" borderId="5" xfId="0" applyFont="1" applyBorder="1" applyAlignment="1">
      <alignment horizontal="center" vertical="center" wrapText="1"/>
    </xf>
    <xf numFmtId="49" fontId="16" fillId="4" borderId="21" xfId="0" applyFont="1" applyBorder="1" applyAlignment="1">
      <alignment horizontal="center" vertical="center" wrapText="1"/>
    </xf>
    <xf numFmtId="49" fontId="14" fillId="2" borderId="5" xfId="0" applyFont="1" applyBorder="1" applyAlignment="1">
      <alignment horizontal="center" vertical="center" wrapText="1"/>
    </xf>
    <xf numFmtId="49" fontId="14" fillId="2" borderId="21" xfId="0" applyFont="1" applyBorder="1" applyAlignment="1">
      <alignment horizontal="center" vertical="center" wrapText="1"/>
    </xf>
    <xf numFmtId="49" fontId="14" fillId="2" borderId="22" xfId="0" applyFont="1" applyBorder="1" applyAlignment="1">
      <alignment horizontal="center" vertical="center" wrapText="1"/>
    </xf>
    <xf numFmtId="49" fontId="14" fillId="0" borderId="18" xfId="0" applyFont="1" applyFill="1" applyBorder="1" applyAlignment="1">
      <alignment horizontal="center" vertical="center" wrapText="1"/>
    </xf>
    <xf numFmtId="49" fontId="14" fillId="2" borderId="23" xfId="0" applyFont="1" applyBorder="1" applyAlignment="1">
      <alignment horizontal="center" vertical="center" wrapText="1"/>
    </xf>
    <xf numFmtId="49" fontId="14" fillId="2" borderId="24" xfId="0" applyFont="1" applyBorder="1" applyAlignment="1">
      <alignment horizontal="center" vertical="center" wrapText="1"/>
    </xf>
    <xf numFmtId="49" fontId="14" fillId="2" borderId="7" xfId="0" applyFont="1" applyBorder="1" applyAlignment="1">
      <alignment horizontal="center" vertical="center" wrapText="1"/>
    </xf>
    <xf numFmtId="49" fontId="14" fillId="2" borderId="25" xfId="0" applyFont="1" applyBorder="1" applyAlignment="1">
      <alignment horizontal="center" vertical="center" wrapText="1"/>
    </xf>
    <xf numFmtId="49" fontId="6" fillId="2" borderId="26" xfId="0" applyBorder="1" applyAlignment="1">
      <alignment vertical="center" wrapText="1"/>
    </xf>
    <xf numFmtId="43" fontId="6" fillId="2" borderId="27" xfId="0" applyNumberFormat="1" applyFont="1" applyBorder="1" applyAlignment="1">
      <alignment vertical="center" wrapText="1"/>
    </xf>
    <xf numFmtId="43" fontId="6" fillId="2" borderId="27" xfId="0" applyNumberFormat="1" applyFont="1" applyBorder="1" applyAlignment="1">
      <alignment vertical="center" wrapText="1"/>
    </xf>
    <xf numFmtId="43" fontId="6" fillId="2" borderId="28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49" fontId="14" fillId="3" borderId="20" xfId="0" applyFont="1" applyBorder="1" applyAlignment="1">
      <alignment horizontal="center" vertical="center" wrapText="1"/>
    </xf>
    <xf numFmtId="49" fontId="14" fillId="3" borderId="5" xfId="0" applyFont="1" applyBorder="1" applyAlignment="1">
      <alignment horizontal="center" vertical="center" wrapText="1"/>
    </xf>
    <xf numFmtId="49" fontId="15" fillId="5" borderId="5" xfId="0" applyNumberFormat="1" applyFont="1" applyFill="1" applyBorder="1" applyAlignment="1" applyProtection="1">
      <alignment horizontal="justify" vertical="center" wrapText="1"/>
      <protection locked="0"/>
    </xf>
    <xf numFmtId="43" fontId="14" fillId="3" borderId="5" xfId="0" applyNumberFormat="1" applyBorder="1" applyAlignment="1">
      <alignment vertical="center" wrapText="1"/>
    </xf>
    <xf numFmtId="43" fontId="14" fillId="3" borderId="6" xfId="0" applyNumberFormat="1" applyBorder="1" applyAlignment="1">
      <alignment vertical="center" wrapText="1"/>
    </xf>
    <xf numFmtId="49" fontId="16" fillId="2" borderId="20" xfId="0" applyFont="1" applyBorder="1" applyAlignment="1">
      <alignment horizontal="center" vertical="center" wrapText="1"/>
    </xf>
    <xf numFmtId="49" fontId="14" fillId="4" borderId="5" xfId="0" applyFont="1" applyBorder="1" applyAlignment="1">
      <alignment horizontal="center" vertical="center" wrapText="1"/>
    </xf>
    <xf numFmtId="49" fontId="16" fillId="4" borderId="5" xfId="0" applyFont="1" applyBorder="1" applyAlignment="1">
      <alignment horizontal="center" vertical="center" wrapText="1"/>
    </xf>
    <xf numFmtId="49" fontId="5" fillId="4" borderId="5" xfId="0" applyNumberFormat="1" applyBorder="1" applyAlignment="1">
      <alignment horizontal="justify" vertical="center" wrapText="1"/>
    </xf>
    <xf numFmtId="49" fontId="14" fillId="2" borderId="20" xfId="0" applyFont="1" applyBorder="1" applyAlignment="1">
      <alignment horizontal="center" vertical="center" wrapText="1"/>
    </xf>
    <xf numFmtId="49" fontId="14" fillId="2" borderId="5" xfId="0" applyFont="1" applyBorder="1" applyAlignment="1">
      <alignment horizontal="center" vertical="center" wrapText="1"/>
    </xf>
    <xf numFmtId="49" fontId="5" fillId="2" borderId="5" xfId="0" applyNumberFormat="1" applyBorder="1" applyAlignment="1">
      <alignment horizontal="justify" vertical="center" wrapText="1"/>
    </xf>
    <xf numFmtId="43" fontId="5" fillId="4" borderId="5" xfId="0" applyNumberFormat="1" applyFont="1" applyBorder="1" applyAlignment="1">
      <alignment vertical="center" wrapText="1"/>
    </xf>
    <xf numFmtId="43" fontId="5" fillId="4" borderId="6" xfId="0" applyNumberFormat="1" applyFont="1" applyBorder="1" applyAlignment="1">
      <alignment vertical="center" wrapText="1"/>
    </xf>
    <xf numFmtId="49" fontId="14" fillId="2" borderId="24" xfId="0" applyFont="1" applyBorder="1" applyAlignment="1">
      <alignment horizontal="center" vertical="center" wrapText="1"/>
    </xf>
    <xf numFmtId="49" fontId="14" fillId="2" borderId="7" xfId="0" applyFont="1" applyBorder="1" applyAlignment="1">
      <alignment horizontal="center" vertical="center" wrapText="1"/>
    </xf>
    <xf numFmtId="49" fontId="5" fillId="2" borderId="7" xfId="0" applyNumberFormat="1" applyBorder="1" applyAlignment="1">
      <alignment horizontal="justify" vertical="center" wrapText="1"/>
    </xf>
    <xf numFmtId="0" fontId="17" fillId="0" borderId="0" xfId="0" applyFont="1" applyAlignment="1">
      <alignment horizontal="right" indent="15"/>
    </xf>
    <xf numFmtId="0" fontId="0" fillId="0" borderId="0" xfId="0" applyAlignment="1">
      <alignment/>
    </xf>
    <xf numFmtId="0" fontId="17" fillId="0" borderId="0" xfId="0" applyFont="1" applyAlignment="1">
      <alignment horizontal="justify"/>
    </xf>
    <xf numFmtId="0" fontId="19" fillId="0" borderId="0" xfId="0" applyFont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8" fillId="0" borderId="0" xfId="0" applyAlignment="1">
      <alignment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3" fontId="7" fillId="0" borderId="35" xfId="0" applyNumberFormat="1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43" fontId="22" fillId="0" borderId="37" xfId="0" applyNumberFormat="1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top" wrapText="1"/>
    </xf>
    <xf numFmtId="43" fontId="23" fillId="0" borderId="40" xfId="0" applyNumberFormat="1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top" wrapText="1"/>
    </xf>
    <xf numFmtId="43" fontId="23" fillId="0" borderId="43" xfId="0" applyNumberFormat="1" applyFont="1" applyBorder="1" applyAlignment="1">
      <alignment vertical="center"/>
    </xf>
    <xf numFmtId="43" fontId="20" fillId="0" borderId="40" xfId="0" applyNumberFormat="1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top" wrapText="1"/>
    </xf>
    <xf numFmtId="43" fontId="20" fillId="0" borderId="46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7" fillId="0" borderId="34" xfId="0" applyFont="1" applyBorder="1" applyAlignment="1">
      <alignment horizontal="center"/>
    </xf>
    <xf numFmtId="43" fontId="24" fillId="0" borderId="47" xfId="0" applyNumberFormat="1" applyFont="1" applyBorder="1" applyAlignment="1">
      <alignment/>
    </xf>
    <xf numFmtId="0" fontId="20" fillId="0" borderId="48" xfId="0" applyFont="1" applyBorder="1" applyAlignment="1">
      <alignment horizontal="center" vertical="top" wrapText="1"/>
    </xf>
    <xf numFmtId="0" fontId="23" fillId="0" borderId="49" xfId="0" applyFont="1" applyBorder="1" applyAlignment="1">
      <alignment/>
    </xf>
    <xf numFmtId="43" fontId="23" fillId="0" borderId="50" xfId="0" applyNumberFormat="1" applyFont="1" applyBorder="1" applyAlignment="1">
      <alignment/>
    </xf>
    <xf numFmtId="0" fontId="20" fillId="0" borderId="38" xfId="0" applyFont="1" applyBorder="1" applyAlignment="1">
      <alignment horizontal="center" vertical="top" wrapText="1"/>
    </xf>
    <xf numFmtId="0" fontId="23" fillId="0" borderId="39" xfId="0" applyFont="1" applyBorder="1" applyAlignment="1">
      <alignment/>
    </xf>
    <xf numFmtId="43" fontId="23" fillId="0" borderId="40" xfId="0" applyNumberFormat="1" applyFont="1" applyBorder="1" applyAlignment="1">
      <alignment/>
    </xf>
    <xf numFmtId="0" fontId="20" fillId="0" borderId="44" xfId="0" applyFont="1" applyBorder="1" applyAlignment="1">
      <alignment horizontal="center" vertical="top" wrapText="1"/>
    </xf>
    <xf numFmtId="0" fontId="23" fillId="0" borderId="45" xfId="0" applyFont="1" applyBorder="1" applyAlignment="1">
      <alignment/>
    </xf>
    <xf numFmtId="43" fontId="23" fillId="0" borderId="46" xfId="0" applyNumberFormat="1" applyFont="1" applyBorder="1" applyAlignment="1">
      <alignment/>
    </xf>
    <xf numFmtId="43" fontId="24" fillId="0" borderId="0" xfId="0" applyNumberFormat="1" applyFont="1" applyAlignment="1">
      <alignment/>
    </xf>
    <xf numFmtId="0" fontId="20" fillId="0" borderId="34" xfId="0" applyFont="1" applyBorder="1" applyAlignment="1">
      <alignment horizontal="center" vertical="top" wrapText="1"/>
    </xf>
    <xf numFmtId="0" fontId="23" fillId="0" borderId="51" xfId="0" applyFont="1" applyBorder="1" applyAlignment="1">
      <alignment/>
    </xf>
    <xf numFmtId="43" fontId="23" fillId="0" borderId="35" xfId="0" applyNumberFormat="1" applyFont="1" applyBorder="1" applyAlignment="1">
      <alignment/>
    </xf>
    <xf numFmtId="43" fontId="7" fillId="0" borderId="43" xfId="0" applyNumberFormat="1" applyFont="1" applyBorder="1" applyAlignment="1">
      <alignment vertical="center"/>
    </xf>
    <xf numFmtId="43" fontId="24" fillId="0" borderId="40" xfId="0" applyNumberFormat="1" applyFont="1" applyBorder="1" applyAlignment="1">
      <alignment vertical="center"/>
    </xf>
    <xf numFmtId="0" fontId="9" fillId="0" borderId="0" xfId="0" applyFont="1" applyAlignment="1">
      <alignment wrapText="1"/>
    </xf>
    <xf numFmtId="0" fontId="25" fillId="0" borderId="0" xfId="0" applyFont="1" applyAlignment="1">
      <alignment/>
    </xf>
    <xf numFmtId="0" fontId="8" fillId="0" borderId="0" xfId="0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8" fillId="0" borderId="54" xfId="0" applyBorder="1" applyAlignment="1">
      <alignment horizontal="center" vertical="center"/>
    </xf>
    <xf numFmtId="0" fontId="8" fillId="0" borderId="55" xfId="0" applyBorder="1" applyAlignment="1">
      <alignment horizontal="center" vertical="center"/>
    </xf>
    <xf numFmtId="0" fontId="8" fillId="0" borderId="55" xfId="0" applyBorder="1" applyAlignment="1">
      <alignment horizontal="center" vertical="center" wrapText="1"/>
    </xf>
    <xf numFmtId="165" fontId="8" fillId="0" borderId="55" xfId="0" applyNumberFormat="1" applyBorder="1" applyAlignment="1">
      <alignment horizontal="center" vertical="center"/>
    </xf>
    <xf numFmtId="165" fontId="8" fillId="0" borderId="56" xfId="0" applyNumberFormat="1" applyBorder="1" applyAlignment="1">
      <alignment horizontal="center" vertical="center"/>
    </xf>
    <xf numFmtId="0" fontId="8" fillId="0" borderId="32" xfId="0" applyBorder="1" applyAlignment="1">
      <alignment horizontal="center" vertical="center"/>
    </xf>
    <xf numFmtId="0" fontId="8" fillId="0" borderId="39" xfId="0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165" fontId="9" fillId="0" borderId="39" xfId="0" applyNumberFormat="1" applyFont="1" applyBorder="1" applyAlignment="1">
      <alignment horizontal="center" vertical="center"/>
    </xf>
    <xf numFmtId="165" fontId="8" fillId="0" borderId="57" xfId="0" applyNumberForma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165" fontId="8" fillId="0" borderId="39" xfId="0" applyNumberFormat="1" applyBorder="1" applyAlignment="1">
      <alignment horizontal="center" vertical="center"/>
    </xf>
    <xf numFmtId="49" fontId="8" fillId="0" borderId="32" xfId="0" applyNumberFormat="1" applyBorder="1" applyAlignment="1">
      <alignment horizontal="center" vertical="center"/>
    </xf>
    <xf numFmtId="49" fontId="8" fillId="0" borderId="39" xfId="0" applyNumberForma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 wrapText="1"/>
    </xf>
    <xf numFmtId="0" fontId="8" fillId="0" borderId="39" xfId="0" applyBorder="1" applyAlignment="1">
      <alignment horizontal="center" vertical="center" wrapText="1"/>
    </xf>
    <xf numFmtId="165" fontId="27" fillId="0" borderId="39" xfId="0" applyNumberFormat="1" applyFont="1" applyBorder="1" applyAlignment="1">
      <alignment horizontal="center" vertical="center"/>
    </xf>
    <xf numFmtId="165" fontId="9" fillId="0" borderId="57" xfId="0" applyNumberFormat="1" applyFont="1" applyBorder="1" applyAlignment="1">
      <alignment horizontal="center" vertical="center"/>
    </xf>
    <xf numFmtId="49" fontId="8" fillId="0" borderId="58" xfId="0" applyNumberFormat="1" applyBorder="1" applyAlignment="1">
      <alignment horizontal="center" vertical="center"/>
    </xf>
    <xf numFmtId="49" fontId="8" fillId="0" borderId="42" xfId="0" applyNumberForma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165" fontId="8" fillId="0" borderId="42" xfId="0" applyNumberFormat="1" applyBorder="1" applyAlignment="1">
      <alignment horizontal="center" vertical="center"/>
    </xf>
    <xf numFmtId="165" fontId="9" fillId="0" borderId="59" xfId="0" applyNumberFormat="1" applyFont="1" applyBorder="1" applyAlignment="1">
      <alignment horizontal="center" vertical="center"/>
    </xf>
    <xf numFmtId="165" fontId="24" fillId="0" borderId="52" xfId="0" applyNumberFormat="1" applyFont="1" applyBorder="1" applyAlignment="1">
      <alignment horizontal="center" vertical="center"/>
    </xf>
    <xf numFmtId="165" fontId="24" fillId="0" borderId="53" xfId="0" applyNumberFormat="1" applyFont="1" applyBorder="1" applyAlignment="1">
      <alignment horizontal="center" vertical="center"/>
    </xf>
    <xf numFmtId="49" fontId="8" fillId="0" borderId="0" xfId="0" applyNumberFormat="1" applyAlignment="1">
      <alignment horizontal="center" vertical="center"/>
    </xf>
    <xf numFmtId="165" fontId="8" fillId="0" borderId="0" xfId="0" applyNumberFormat="1" applyAlignment="1">
      <alignment/>
    </xf>
    <xf numFmtId="0" fontId="8" fillId="0" borderId="0" xfId="0" applyAlignment="1">
      <alignment horizontal="center" vertical="center"/>
    </xf>
    <xf numFmtId="0" fontId="9" fillId="0" borderId="0" xfId="0" applyFont="1" applyAlignment="1">
      <alignment/>
    </xf>
    <xf numFmtId="0" fontId="24" fillId="0" borderId="0" xfId="0" applyFont="1" applyAlignment="1">
      <alignment horizontal="right" vertical="top"/>
    </xf>
    <xf numFmtId="49" fontId="8" fillId="0" borderId="39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0" xfId="0" applyFill="1" applyAlignment="1">
      <alignment/>
    </xf>
    <xf numFmtId="0" fontId="28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8" fillId="0" borderId="0" xfId="0" applyFill="1" applyAlignment="1">
      <alignment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49" fontId="30" fillId="0" borderId="31" xfId="0" applyNumberFormat="1" applyFont="1" applyFill="1" applyBorder="1" applyAlignment="1">
      <alignment horizontal="center" vertical="center"/>
    </xf>
    <xf numFmtId="49" fontId="30" fillId="0" borderId="60" xfId="0" applyNumberFormat="1" applyFont="1" applyFill="1" applyBorder="1" applyAlignment="1">
      <alignment horizontal="center" vertical="center"/>
    </xf>
    <xf numFmtId="49" fontId="26" fillId="0" borderId="60" xfId="0" applyNumberFormat="1" applyFont="1" applyFill="1" applyBorder="1" applyAlignment="1">
      <alignment horizontal="justify" vertical="center" wrapText="1"/>
    </xf>
    <xf numFmtId="165" fontId="11" fillId="0" borderId="60" xfId="0" applyNumberFormat="1" applyFont="1" applyFill="1" applyBorder="1" applyAlignment="1">
      <alignment vertical="center"/>
    </xf>
    <xf numFmtId="165" fontId="30" fillId="0" borderId="61" xfId="0" applyNumberFormat="1" applyFont="1" applyFill="1" applyBorder="1" applyAlignment="1">
      <alignment vertical="center"/>
    </xf>
    <xf numFmtId="49" fontId="30" fillId="0" borderId="32" xfId="0" applyNumberFormat="1" applyFont="1" applyFill="1" applyBorder="1" applyAlignment="1">
      <alignment vertical="center"/>
    </xf>
    <xf numFmtId="49" fontId="30" fillId="0" borderId="39" xfId="0" applyNumberFormat="1" applyFont="1" applyFill="1" applyBorder="1" applyAlignment="1">
      <alignment vertical="center"/>
    </xf>
    <xf numFmtId="49" fontId="30" fillId="0" borderId="39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vertical="center" wrapText="1"/>
    </xf>
    <xf numFmtId="165" fontId="11" fillId="0" borderId="39" xfId="0" applyNumberFormat="1" applyFont="1" applyFill="1" applyBorder="1" applyAlignment="1">
      <alignment vertical="center"/>
    </xf>
    <xf numFmtId="165" fontId="30" fillId="0" borderId="57" xfId="0" applyNumberFormat="1" applyFont="1" applyFill="1" applyBorder="1" applyAlignment="1">
      <alignment vertical="center"/>
    </xf>
    <xf numFmtId="49" fontId="30" fillId="0" borderId="54" xfId="0" applyNumberFormat="1" applyFont="1" applyFill="1" applyBorder="1" applyAlignment="1">
      <alignment horizontal="center" vertical="center"/>
    </xf>
    <xf numFmtId="49" fontId="30" fillId="0" borderId="55" xfId="0" applyNumberFormat="1" applyFont="1" applyFill="1" applyBorder="1" applyAlignment="1">
      <alignment horizontal="center" vertical="center"/>
    </xf>
    <xf numFmtId="165" fontId="11" fillId="0" borderId="55" xfId="0" applyNumberFormat="1" applyFont="1" applyFill="1" applyBorder="1" applyAlignment="1">
      <alignment horizontal="center" vertical="center"/>
    </xf>
    <xf numFmtId="165" fontId="11" fillId="0" borderId="55" xfId="0" applyNumberFormat="1" applyFont="1" applyFill="1" applyBorder="1" applyAlignment="1">
      <alignment vertical="center"/>
    </xf>
    <xf numFmtId="49" fontId="9" fillId="0" borderId="55" xfId="0" applyNumberFormat="1" applyFont="1" applyFill="1" applyBorder="1" applyAlignment="1">
      <alignment horizontal="justify" vertical="center" wrapText="1"/>
    </xf>
    <xf numFmtId="49" fontId="30" fillId="0" borderId="32" xfId="0" applyNumberFormat="1" applyFont="1" applyFill="1" applyBorder="1" applyAlignment="1">
      <alignment horizontal="center" vertical="center"/>
    </xf>
    <xf numFmtId="49" fontId="26" fillId="0" borderId="39" xfId="0" applyNumberFormat="1" applyFont="1" applyFill="1" applyBorder="1" applyAlignment="1">
      <alignment horizontal="justify" vertical="center" wrapText="1"/>
    </xf>
    <xf numFmtId="49" fontId="30" fillId="0" borderId="58" xfId="0" applyNumberFormat="1" applyFont="1" applyFill="1" applyBorder="1" applyAlignment="1">
      <alignment horizontal="center" vertical="center"/>
    </xf>
    <xf numFmtId="49" fontId="30" fillId="0" borderId="42" xfId="0" applyNumberFormat="1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vertical="center" wrapText="1"/>
    </xf>
    <xf numFmtId="165" fontId="11" fillId="0" borderId="42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justify" vertical="center" wrapText="1"/>
    </xf>
    <xf numFmtId="49" fontId="26" fillId="0" borderId="55" xfId="0" applyNumberFormat="1" applyFont="1" applyFill="1" applyBorder="1" applyAlignment="1">
      <alignment horizontal="justify" vertical="center" wrapText="1"/>
    </xf>
    <xf numFmtId="165" fontId="30" fillId="0" borderId="56" xfId="0" applyNumberFormat="1" applyFont="1" applyFill="1" applyBorder="1" applyAlignment="1">
      <alignment vertical="center"/>
    </xf>
    <xf numFmtId="165" fontId="11" fillId="0" borderId="39" xfId="0" applyNumberFormat="1" applyFont="1" applyFill="1" applyBorder="1" applyAlignment="1">
      <alignment horizontal="center" vertical="center"/>
    </xf>
    <xf numFmtId="49" fontId="26" fillId="0" borderId="42" xfId="0" applyNumberFormat="1" applyFont="1" applyFill="1" applyBorder="1" applyAlignment="1">
      <alignment horizontal="justify" vertical="center" wrapText="1"/>
    </xf>
    <xf numFmtId="165" fontId="11" fillId="0" borderId="42" xfId="0" applyNumberFormat="1" applyFont="1" applyFill="1" applyBorder="1" applyAlignment="1">
      <alignment vertical="center"/>
    </xf>
    <xf numFmtId="165" fontId="30" fillId="0" borderId="59" xfId="0" applyNumberFormat="1" applyFont="1" applyFill="1" applyBorder="1" applyAlignment="1">
      <alignment vertical="center"/>
    </xf>
    <xf numFmtId="49" fontId="30" fillId="0" borderId="30" xfId="0" applyNumberFormat="1" applyFont="1" applyFill="1" applyBorder="1" applyAlignment="1">
      <alignment horizontal="center" vertical="center"/>
    </xf>
    <xf numFmtId="49" fontId="30" fillId="0" borderId="62" xfId="0" applyNumberFormat="1" applyFont="1" applyFill="1" applyBorder="1" applyAlignment="1">
      <alignment horizontal="center" vertical="center"/>
    </xf>
    <xf numFmtId="49" fontId="26" fillId="0" borderId="62" xfId="0" applyNumberFormat="1" applyFont="1" applyFill="1" applyBorder="1" applyAlignment="1">
      <alignment horizontal="justify" vertical="center" wrapText="1"/>
    </xf>
    <xf numFmtId="165" fontId="11" fillId="0" borderId="62" xfId="0" applyNumberFormat="1" applyFont="1" applyFill="1" applyBorder="1" applyAlignment="1">
      <alignment vertical="center"/>
    </xf>
    <xf numFmtId="165" fontId="30" fillId="0" borderId="63" xfId="0" applyNumberFormat="1" applyFont="1" applyFill="1" applyBorder="1" applyAlignment="1">
      <alignment vertical="center"/>
    </xf>
    <xf numFmtId="165" fontId="13" fillId="0" borderId="52" xfId="0" applyNumberFormat="1" applyFont="1" applyFill="1" applyBorder="1" applyAlignment="1">
      <alignment horizontal="center" vertical="center"/>
    </xf>
    <xf numFmtId="165" fontId="13" fillId="0" borderId="52" xfId="0" applyNumberFormat="1" applyFont="1" applyFill="1" applyBorder="1" applyAlignment="1">
      <alignment vertical="center"/>
    </xf>
    <xf numFmtId="165" fontId="30" fillId="0" borderId="53" xfId="0" applyNumberFormat="1" applyFont="1" applyFill="1" applyBorder="1" applyAlignment="1">
      <alignment vertical="center"/>
    </xf>
    <xf numFmtId="49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wrapText="1"/>
    </xf>
    <xf numFmtId="165" fontId="31" fillId="0" borderId="0" xfId="0" applyNumberFormat="1" applyFont="1" applyFill="1" applyAlignment="1">
      <alignment vertical="center"/>
    </xf>
    <xf numFmtId="165" fontId="11" fillId="0" borderId="0" xfId="0" applyNumberFormat="1" applyFont="1" applyFill="1" applyAlignment="1">
      <alignment vertical="center"/>
    </xf>
    <xf numFmtId="165" fontId="8" fillId="0" borderId="0" xfId="0" applyNumberForma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vertical="center"/>
    </xf>
    <xf numFmtId="0" fontId="8" fillId="0" borderId="0" xfId="0" applyFill="1" applyAlignment="1">
      <alignment wrapText="1"/>
    </xf>
    <xf numFmtId="0" fontId="32" fillId="0" borderId="64" xfId="0" applyFont="1" applyFill="1" applyBorder="1" applyAlignment="1">
      <alignment horizontal="center" vertical="center" wrapText="1"/>
    </xf>
    <xf numFmtId="0" fontId="32" fillId="0" borderId="65" xfId="0" applyFont="1" applyFill="1" applyBorder="1" applyAlignment="1">
      <alignment horizontal="center" vertical="center" wrapText="1"/>
    </xf>
    <xf numFmtId="49" fontId="8" fillId="0" borderId="60" xfId="0" applyNumberFormat="1" applyFont="1" applyFill="1" applyBorder="1" applyAlignment="1">
      <alignment vertical="center" wrapText="1"/>
    </xf>
    <xf numFmtId="165" fontId="8" fillId="0" borderId="60" xfId="0" applyNumberFormat="1" applyFill="1" applyBorder="1" applyAlignment="1">
      <alignment horizontal="center" vertical="center"/>
    </xf>
    <xf numFmtId="165" fontId="8" fillId="0" borderId="61" xfId="0" applyNumberFormat="1" applyFill="1" applyBorder="1" applyAlignment="1">
      <alignment horizontal="center" vertical="center"/>
    </xf>
    <xf numFmtId="49" fontId="8" fillId="0" borderId="62" xfId="0" applyNumberFormat="1" applyFont="1" applyFill="1" applyBorder="1" applyAlignment="1">
      <alignment horizontal="justify" vertical="center" wrapText="1"/>
    </xf>
    <xf numFmtId="165" fontId="8" fillId="0" borderId="42" xfId="0" applyNumberFormat="1" applyFill="1" applyBorder="1" applyAlignment="1">
      <alignment horizontal="center" vertical="center"/>
    </xf>
    <xf numFmtId="165" fontId="8" fillId="0" borderId="59" xfId="0" applyNumberFormat="1" applyFill="1" applyBorder="1" applyAlignment="1">
      <alignment horizontal="center" vertical="center"/>
    </xf>
    <xf numFmtId="49" fontId="8" fillId="0" borderId="64" xfId="0" applyNumberFormat="1" applyFont="1" applyFill="1" applyBorder="1" applyAlignment="1">
      <alignment horizontal="justify" vertical="center" wrapText="1"/>
    </xf>
    <xf numFmtId="165" fontId="8" fillId="0" borderId="64" xfId="0" applyNumberFormat="1" applyFill="1" applyBorder="1" applyAlignment="1">
      <alignment horizontal="center" vertical="center"/>
    </xf>
    <xf numFmtId="165" fontId="8" fillId="0" borderId="65" xfId="0" applyNumberForma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 wrapText="1"/>
    </xf>
    <xf numFmtId="165" fontId="9" fillId="0" borderId="52" xfId="0" applyNumberFormat="1" applyFont="1" applyFill="1" applyBorder="1" applyAlignment="1">
      <alignment horizontal="center" vertical="center"/>
    </xf>
    <xf numFmtId="165" fontId="9" fillId="0" borderId="53" xfId="0" applyNumberFormat="1" applyFont="1" applyFill="1" applyBorder="1" applyAlignment="1">
      <alignment horizontal="center" vertical="center"/>
    </xf>
    <xf numFmtId="165" fontId="8" fillId="0" borderId="60" xfId="0" applyNumberFormat="1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justify" vertical="center" wrapText="1"/>
    </xf>
    <xf numFmtId="165" fontId="8" fillId="0" borderId="39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justify" vertical="center" wrapText="1"/>
    </xf>
    <xf numFmtId="165" fontId="8" fillId="0" borderId="39" xfId="0" applyNumberFormat="1" applyFill="1" applyBorder="1" applyAlignment="1">
      <alignment horizontal="center" vertical="center"/>
    </xf>
    <xf numFmtId="165" fontId="8" fillId="0" borderId="42" xfId="0" applyNumberFormat="1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justify" vertical="center" wrapText="1"/>
    </xf>
    <xf numFmtId="165" fontId="8" fillId="0" borderId="62" xfId="0" applyNumberFormat="1" applyFill="1" applyBorder="1" applyAlignment="1">
      <alignment horizontal="center" vertical="center"/>
    </xf>
    <xf numFmtId="165" fontId="8" fillId="0" borderId="42" xfId="0" applyNumberFormat="1" applyFont="1" applyBorder="1" applyAlignment="1">
      <alignment horizontal="center" vertical="center"/>
    </xf>
    <xf numFmtId="0" fontId="27" fillId="0" borderId="64" xfId="0" applyFont="1" applyFill="1" applyBorder="1" applyAlignment="1">
      <alignment horizontal="justify" vertical="center" wrapText="1"/>
    </xf>
    <xf numFmtId="165" fontId="8" fillId="0" borderId="64" xfId="0" applyNumberFormat="1" applyFont="1" applyBorder="1" applyAlignment="1">
      <alignment horizontal="center" vertical="center"/>
    </xf>
    <xf numFmtId="165" fontId="9" fillId="0" borderId="52" xfId="0" applyNumberFormat="1" applyFont="1" applyFill="1" applyBorder="1" applyAlignment="1">
      <alignment horizontal="center" vertical="center"/>
    </xf>
    <xf numFmtId="165" fontId="9" fillId="0" borderId="53" xfId="0" applyNumberFormat="1" applyFont="1" applyFill="1" applyBorder="1" applyAlignment="1">
      <alignment horizontal="center" vertical="center"/>
    </xf>
    <xf numFmtId="165" fontId="8" fillId="0" borderId="39" xfId="0" applyNumberFormat="1" applyFont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165" fontId="9" fillId="0" borderId="66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justify" vertical="center" wrapText="1"/>
    </xf>
    <xf numFmtId="165" fontId="8" fillId="0" borderId="60" xfId="0" applyNumberFormat="1" applyFont="1" applyFill="1" applyBorder="1" applyAlignment="1">
      <alignment horizontal="center" vertical="center"/>
    </xf>
    <xf numFmtId="165" fontId="8" fillId="0" borderId="67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justify" vertical="center" wrapText="1"/>
    </xf>
    <xf numFmtId="165" fontId="8" fillId="0" borderId="39" xfId="0" applyNumberFormat="1" applyFont="1" applyFill="1" applyBorder="1" applyAlignment="1">
      <alignment horizontal="center" vertical="center"/>
    </xf>
    <xf numFmtId="165" fontId="8" fillId="0" borderId="57" xfId="0" applyNumberFormat="1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/>
    </xf>
    <xf numFmtId="0" fontId="27" fillId="0" borderId="39" xfId="0" applyFont="1" applyBorder="1" applyAlignment="1">
      <alignment horizontal="justify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justify" vertical="center" wrapText="1"/>
    </xf>
    <xf numFmtId="0" fontId="8" fillId="0" borderId="60" xfId="0" applyFont="1" applyFill="1" applyBorder="1" applyAlignment="1">
      <alignment horizontal="center" vertical="center"/>
    </xf>
    <xf numFmtId="165" fontId="8" fillId="0" borderId="61" xfId="0" applyNumberFormat="1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justify" vertical="center" wrapText="1"/>
    </xf>
    <xf numFmtId="165" fontId="8" fillId="0" borderId="70" xfId="0" applyNumberFormat="1" applyFont="1" applyFill="1" applyBorder="1" applyAlignment="1">
      <alignment horizontal="center" vertical="center"/>
    </xf>
    <xf numFmtId="165" fontId="8" fillId="0" borderId="63" xfId="0" applyNumberFormat="1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justify" vertical="center" wrapText="1"/>
    </xf>
    <xf numFmtId="165" fontId="8" fillId="0" borderId="55" xfId="0" applyNumberFormat="1" applyFont="1" applyFill="1" applyBorder="1" applyAlignment="1">
      <alignment horizontal="center" vertical="center"/>
    </xf>
    <xf numFmtId="165" fontId="8" fillId="0" borderId="56" xfId="0" applyNumberFormat="1" applyFont="1" applyFill="1" applyBorder="1" applyAlignment="1">
      <alignment horizontal="center" vertical="center"/>
    </xf>
    <xf numFmtId="0" fontId="8" fillId="0" borderId="70" xfId="0" applyFill="1" applyBorder="1" applyAlignment="1">
      <alignment horizontal="justify" vertical="center" wrapText="1"/>
    </xf>
    <xf numFmtId="165" fontId="8" fillId="0" borderId="70" xfId="0" applyNumberFormat="1" applyFont="1" applyFill="1" applyBorder="1" applyAlignment="1">
      <alignment horizontal="center" vertical="center"/>
    </xf>
    <xf numFmtId="165" fontId="8" fillId="0" borderId="7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34" fillId="0" borderId="0" xfId="0" applyFont="1" applyAlignment="1">
      <alignment/>
    </xf>
    <xf numFmtId="0" fontId="8" fillId="0" borderId="0" xfId="0" applyAlignment="1">
      <alignment wrapText="1"/>
    </xf>
    <xf numFmtId="0" fontId="9" fillId="0" borderId="0" xfId="0" applyFont="1" applyFill="1" applyAlignment="1">
      <alignment vertical="center" wrapText="1"/>
    </xf>
    <xf numFmtId="49" fontId="8" fillId="0" borderId="55" xfId="0" applyNumberFormat="1" applyFont="1" applyFill="1" applyBorder="1" applyAlignment="1">
      <alignment horizontal="justify" vertical="center" wrapText="1"/>
    </xf>
    <xf numFmtId="0" fontId="8" fillId="0" borderId="39" xfId="0" applyFont="1" applyBorder="1" applyAlignment="1">
      <alignment horizontal="justify" vertical="center" wrapText="1"/>
    </xf>
    <xf numFmtId="0" fontId="8" fillId="0" borderId="42" xfId="0" applyFont="1" applyBorder="1" applyAlignment="1">
      <alignment vertical="center" wrapText="1"/>
    </xf>
    <xf numFmtId="0" fontId="8" fillId="0" borderId="45" xfId="0" applyFont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/>
    </xf>
    <xf numFmtId="49" fontId="12" fillId="5" borderId="73" xfId="0" applyNumberFormat="1" applyFont="1" applyFill="1" applyBorder="1" applyAlignment="1">
      <alignment horizontal="justify" vertical="center" wrapText="1"/>
    </xf>
    <xf numFmtId="49" fontId="12" fillId="5" borderId="74" xfId="0" applyNumberFormat="1" applyFont="1" applyFill="1" applyBorder="1" applyAlignment="1">
      <alignment horizontal="justify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3" fontId="6" fillId="2" borderId="75" xfId="0" applyNumberFormat="1" applyFont="1" applyBorder="1" applyAlignment="1">
      <alignment vertical="center" wrapText="1"/>
    </xf>
    <xf numFmtId="43" fontId="6" fillId="2" borderId="28" xfId="0" applyNumberForma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15" fillId="0" borderId="76" xfId="0" applyNumberFormat="1" applyFont="1" applyFill="1" applyBorder="1" applyAlignment="1" applyProtection="1">
      <alignment horizontal="center" vertical="center"/>
      <protection locked="0"/>
    </xf>
    <xf numFmtId="0" fontId="15" fillId="0" borderId="27" xfId="0" applyNumberFormat="1" applyFont="1" applyFill="1" applyBorder="1" applyAlignment="1" applyProtection="1">
      <alignment horizontal="center" vertical="center"/>
      <protection locked="0"/>
    </xf>
    <xf numFmtId="43" fontId="1" fillId="0" borderId="76" xfId="0" applyNumberFormat="1" applyFill="1" applyBorder="1" applyAlignment="1" applyProtection="1">
      <alignment horizontal="center"/>
      <protection locked="0"/>
    </xf>
    <xf numFmtId="43" fontId="1" fillId="0" borderId="27" xfId="0" applyNumberFormat="1" applyFill="1" applyBorder="1" applyAlignment="1" applyProtection="1">
      <alignment horizontal="center"/>
      <protection locked="0"/>
    </xf>
    <xf numFmtId="49" fontId="2" fillId="2" borderId="0" xfId="0" applyBorder="1" applyAlignment="1">
      <alignment horizontal="center" vertical="center" wrapText="1"/>
    </xf>
    <xf numFmtId="49" fontId="2" fillId="2" borderId="0" xfId="0" applyBorder="1" applyAlignment="1">
      <alignment horizontal="center" vertical="center" wrapText="1"/>
    </xf>
    <xf numFmtId="49" fontId="6" fillId="2" borderId="78" xfId="0" applyBorder="1" applyAlignment="1">
      <alignment horizontal="center" vertical="center" wrapText="1"/>
    </xf>
    <xf numFmtId="49" fontId="6" fillId="2" borderId="27" xfId="0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49" fontId="31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49" fontId="30" fillId="0" borderId="29" xfId="0" applyNumberFormat="1" applyFont="1" applyFill="1" applyBorder="1" applyAlignment="1">
      <alignment horizontal="center" vertical="center"/>
    </xf>
    <xf numFmtId="49" fontId="30" fillId="0" borderId="5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49" fontId="20" fillId="0" borderId="39" xfId="0" applyNumberFormat="1" applyFont="1" applyBorder="1" applyAlignment="1">
      <alignment horizontal="justify" vertical="center" wrapText="1"/>
    </xf>
    <xf numFmtId="0" fontId="20" fillId="0" borderId="39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49" fontId="20" fillId="0" borderId="60" xfId="0" applyNumberFormat="1" applyFont="1" applyBorder="1" applyAlignment="1">
      <alignment horizontal="justify" vertical="center" wrapText="1"/>
    </xf>
    <xf numFmtId="0" fontId="20" fillId="0" borderId="6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 wrapText="1"/>
    </xf>
    <xf numFmtId="0" fontId="20" fillId="0" borderId="79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49" fontId="20" fillId="0" borderId="64" xfId="0" applyNumberFormat="1" applyFont="1" applyBorder="1" applyAlignment="1">
      <alignment horizontal="justify" vertical="center" wrapText="1"/>
    </xf>
    <xf numFmtId="0" fontId="20" fillId="0" borderId="64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4" fillId="0" borderId="29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8" fillId="0" borderId="0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0" xfId="0" applyAlignment="1">
      <alignment horizontal="justify" vertical="center" wrapText="1"/>
    </xf>
    <xf numFmtId="0" fontId="9" fillId="0" borderId="0" xfId="0" applyFont="1" applyAlignment="1">
      <alignment horizontal="center"/>
    </xf>
    <xf numFmtId="0" fontId="7" fillId="0" borderId="29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29" fillId="0" borderId="68" xfId="0" applyFont="1" applyFill="1" applyBorder="1" applyAlignment="1">
      <alignment horizontal="center" vertical="center" wrapText="1"/>
    </xf>
    <xf numFmtId="0" fontId="29" fillId="0" borderId="69" xfId="0" applyFont="1" applyFill="1" applyBorder="1" applyAlignment="1">
      <alignment horizontal="center" vertical="center" wrapText="1"/>
    </xf>
    <xf numFmtId="0" fontId="32" fillId="0" borderId="60" xfId="0" applyFont="1" applyFill="1" applyBorder="1" applyAlignment="1">
      <alignment horizontal="center" vertical="center" wrapText="1"/>
    </xf>
    <xf numFmtId="0" fontId="32" fillId="0" borderId="64" xfId="0" applyFont="1" applyFill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24" fillId="0" borderId="47" xfId="0" applyFont="1" applyBorder="1" applyAlignment="1">
      <alignment horizontal="center"/>
    </xf>
    <xf numFmtId="0" fontId="24" fillId="0" borderId="88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7" fillId="0" borderId="51" xfId="0" applyFont="1" applyBorder="1" applyAlignment="1">
      <alignment horizontal="justify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89" xfId="0" applyFont="1" applyBorder="1" applyAlignment="1">
      <alignment horizontal="center" vertical="center" wrapText="1"/>
    </xf>
    <xf numFmtId="0" fontId="22" fillId="0" borderId="90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982200" y="208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982200" y="208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982200" y="208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982200" y="208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G5" sqref="G5:H5"/>
    </sheetView>
  </sheetViews>
  <sheetFormatPr defaultColWidth="9.33203125" defaultRowHeight="19.5" customHeight="1"/>
  <cols>
    <col min="1" max="1" width="6.66015625" style="0" customWidth="1"/>
    <col min="2" max="2" width="8" style="0" customWidth="1"/>
    <col min="3" max="3" width="8.83203125" style="0" customWidth="1"/>
    <col min="4" max="4" width="57.83203125" style="0" customWidth="1"/>
    <col min="5" max="5" width="14.66015625" style="0" customWidth="1"/>
    <col min="6" max="6" width="16" style="0" customWidth="1"/>
    <col min="7" max="7" width="39.5" style="0" customWidth="1"/>
    <col min="8" max="8" width="16.5" style="0" customWidth="1"/>
  </cols>
  <sheetData>
    <row r="1" spans="1:6" ht="19.5" customHeight="1">
      <c r="A1" s="286" t="s">
        <v>19</v>
      </c>
      <c r="B1" s="286"/>
      <c r="C1" s="286"/>
      <c r="D1" s="286"/>
      <c r="E1" s="286"/>
      <c r="F1" s="287"/>
    </row>
    <row r="2" spans="1:6" ht="19.5" customHeight="1" thickBot="1">
      <c r="A2" s="277" t="s">
        <v>238</v>
      </c>
      <c r="B2" s="278"/>
      <c r="C2" s="278"/>
      <c r="D2" s="278"/>
      <c r="E2" s="278"/>
      <c r="F2" s="279"/>
    </row>
    <row r="3" spans="1:6" ht="19.5" customHeight="1" thickBot="1" thickTop="1">
      <c r="A3" s="280" t="s">
        <v>20</v>
      </c>
      <c r="B3" s="288"/>
      <c r="C3" s="288"/>
      <c r="D3" s="288"/>
      <c r="E3" s="289"/>
      <c r="F3" s="290"/>
    </row>
    <row r="4" spans="1:6" ht="19.5" customHeight="1" thickTop="1">
      <c r="A4" s="2" t="s">
        <v>0</v>
      </c>
      <c r="B4" s="3" t="s">
        <v>1</v>
      </c>
      <c r="C4" s="5" t="s">
        <v>2</v>
      </c>
      <c r="D4" s="3" t="s">
        <v>3</v>
      </c>
      <c r="E4" s="3" t="s">
        <v>21</v>
      </c>
      <c r="F4" s="4" t="s">
        <v>22</v>
      </c>
    </row>
    <row r="5" spans="1:8" ht="19.5" customHeight="1">
      <c r="A5" s="33" t="s">
        <v>4</v>
      </c>
      <c r="B5" s="34"/>
      <c r="C5" s="35"/>
      <c r="D5" s="15" t="s">
        <v>5</v>
      </c>
      <c r="E5" s="7">
        <f>E6</f>
        <v>0</v>
      </c>
      <c r="F5" s="8">
        <f>F6</f>
        <v>427426</v>
      </c>
      <c r="G5" s="283"/>
      <c r="H5" s="283"/>
    </row>
    <row r="6" spans="1:8" ht="19.5" customHeight="1">
      <c r="A6" s="36"/>
      <c r="B6" s="37" t="s">
        <v>6</v>
      </c>
      <c r="C6" s="38"/>
      <c r="D6" s="16" t="s">
        <v>7</v>
      </c>
      <c r="E6" s="9">
        <f>SUM(E7:E8)</f>
        <v>0</v>
      </c>
      <c r="F6" s="10">
        <f>SUM(F7:F8)</f>
        <v>427426</v>
      </c>
      <c r="G6" s="283"/>
      <c r="H6" s="283"/>
    </row>
    <row r="7" spans="1:8" ht="19.5" customHeight="1">
      <c r="A7" s="36"/>
      <c r="B7" s="39"/>
      <c r="C7" s="40" t="s">
        <v>8</v>
      </c>
      <c r="D7" s="17" t="s">
        <v>9</v>
      </c>
      <c r="E7" s="11">
        <v>0</v>
      </c>
      <c r="F7" s="12">
        <v>63257</v>
      </c>
      <c r="G7" s="283"/>
      <c r="H7" s="283"/>
    </row>
    <row r="8" spans="1:8" ht="39.75" customHeight="1">
      <c r="A8" s="36"/>
      <c r="B8" s="39"/>
      <c r="C8" s="40" t="s">
        <v>10</v>
      </c>
      <c r="D8" s="17" t="s">
        <v>11</v>
      </c>
      <c r="E8" s="11">
        <v>0</v>
      </c>
      <c r="F8" s="12">
        <v>364169</v>
      </c>
      <c r="G8" s="283"/>
      <c r="H8" s="283"/>
    </row>
    <row r="9" spans="1:8" ht="19.5" customHeight="1">
      <c r="A9" s="33" t="s">
        <v>12</v>
      </c>
      <c r="B9" s="34"/>
      <c r="C9" s="35"/>
      <c r="D9" s="15" t="s">
        <v>13</v>
      </c>
      <c r="E9" s="7">
        <f>E10</f>
        <v>0</v>
      </c>
      <c r="F9" s="8">
        <f>F10</f>
        <v>374136</v>
      </c>
      <c r="G9" s="283"/>
      <c r="H9" s="283"/>
    </row>
    <row r="10" spans="1:8" ht="25.5" customHeight="1">
      <c r="A10" s="36"/>
      <c r="B10" s="37" t="s">
        <v>14</v>
      </c>
      <c r="C10" s="38"/>
      <c r="D10" s="16" t="s">
        <v>15</v>
      </c>
      <c r="E10" s="9">
        <f>E12</f>
        <v>0</v>
      </c>
      <c r="F10" s="10">
        <f>F11+F12</f>
        <v>374136</v>
      </c>
      <c r="G10" s="283"/>
      <c r="H10" s="283"/>
    </row>
    <row r="11" spans="1:6" ht="19.5" customHeight="1">
      <c r="A11" s="41"/>
      <c r="B11" s="42"/>
      <c r="C11" s="43" t="s">
        <v>16</v>
      </c>
      <c r="D11" s="31" t="s">
        <v>17</v>
      </c>
      <c r="E11" s="29">
        <v>0</v>
      </c>
      <c r="F11" s="30">
        <v>100000</v>
      </c>
    </row>
    <row r="12" spans="1:8" ht="19.5" customHeight="1" thickBot="1">
      <c r="A12" s="44"/>
      <c r="B12" s="45"/>
      <c r="C12" s="46" t="s">
        <v>96</v>
      </c>
      <c r="D12" s="32" t="s">
        <v>97</v>
      </c>
      <c r="E12" s="13">
        <v>0</v>
      </c>
      <c r="F12" s="14">
        <v>274136</v>
      </c>
      <c r="G12" s="283"/>
      <c r="H12" s="283"/>
    </row>
    <row r="13" spans="1:8" ht="19.5" customHeight="1" thickTop="1">
      <c r="A13" s="295"/>
      <c r="B13" s="295"/>
      <c r="C13" s="296"/>
      <c r="D13" s="291" t="s">
        <v>23</v>
      </c>
      <c r="E13" s="293">
        <v>0</v>
      </c>
      <c r="F13" s="284">
        <f>F5+F9</f>
        <v>801562</v>
      </c>
      <c r="G13" s="283"/>
      <c r="H13" s="283"/>
    </row>
    <row r="14" spans="1:8" ht="19.5" customHeight="1" thickBot="1">
      <c r="A14" s="6"/>
      <c r="B14" s="6"/>
      <c r="C14" s="6"/>
      <c r="D14" s="292"/>
      <c r="E14" s="294"/>
      <c r="F14" s="285"/>
      <c r="G14" s="283"/>
      <c r="H14" s="283"/>
    </row>
    <row r="15" spans="1:6" ht="19.5" customHeight="1" thickBot="1" thickTop="1">
      <c r="A15" s="6"/>
      <c r="B15" s="6"/>
      <c r="C15" s="6"/>
      <c r="D15" s="27"/>
      <c r="E15" s="28"/>
      <c r="F15" s="18"/>
    </row>
    <row r="16" spans="1:6" ht="19.5" customHeight="1" thickBot="1">
      <c r="A16" s="6"/>
      <c r="B16" s="19">
        <v>952</v>
      </c>
      <c r="C16" s="281" t="s">
        <v>24</v>
      </c>
      <c r="D16" s="282"/>
      <c r="E16" s="20">
        <v>0</v>
      </c>
      <c r="F16" s="21">
        <v>238029</v>
      </c>
    </row>
    <row r="17" spans="1:6" ht="19.5" customHeight="1" thickBot="1">
      <c r="A17" s="6"/>
      <c r="B17" s="22"/>
      <c r="C17" s="23" t="s">
        <v>25</v>
      </c>
      <c r="D17" s="24">
        <f>F17+E17</f>
        <v>238029</v>
      </c>
      <c r="E17" s="25">
        <f>SUM(E16:E16)</f>
        <v>0</v>
      </c>
      <c r="F17" s="26">
        <f>SUM(F16:F16)</f>
        <v>238029</v>
      </c>
    </row>
    <row r="18" spans="1:8" ht="19.5" customHeight="1">
      <c r="A18" s="283"/>
      <c r="B18" s="283"/>
      <c r="C18" s="283"/>
      <c r="D18" s="283"/>
      <c r="E18" s="283"/>
      <c r="F18" s="283"/>
      <c r="G18" s="283"/>
      <c r="H18" s="283"/>
    </row>
    <row r="19" spans="1:8" ht="19.5" customHeight="1">
      <c r="A19" s="283"/>
      <c r="B19" s="283"/>
      <c r="C19" s="283"/>
      <c r="D19" s="283"/>
      <c r="E19" s="283"/>
      <c r="F19" s="283"/>
      <c r="G19" s="283"/>
      <c r="H19" s="283"/>
    </row>
    <row r="20" spans="1:8" ht="19.5" customHeight="1">
      <c r="A20" s="283"/>
      <c r="B20" s="283"/>
      <c r="C20" s="283"/>
      <c r="D20" s="283"/>
      <c r="E20" s="283"/>
      <c r="F20" s="283"/>
      <c r="H20" s="1" t="s">
        <v>18</v>
      </c>
    </row>
  </sheetData>
  <mergeCells count="20">
    <mergeCell ref="A18:H18"/>
    <mergeCell ref="A19:H19"/>
    <mergeCell ref="A20:F20"/>
    <mergeCell ref="A1:F1"/>
    <mergeCell ref="A2:F2"/>
    <mergeCell ref="A3:F3"/>
    <mergeCell ref="D13:D14"/>
    <mergeCell ref="E13:E14"/>
    <mergeCell ref="G12:H12"/>
    <mergeCell ref="A13:C13"/>
    <mergeCell ref="C16:D16"/>
    <mergeCell ref="G7:H7"/>
    <mergeCell ref="G8:H8"/>
    <mergeCell ref="G5:H5"/>
    <mergeCell ref="G6:H6"/>
    <mergeCell ref="F13:F14"/>
    <mergeCell ref="G13:H13"/>
    <mergeCell ref="G14:H14"/>
    <mergeCell ref="G9:H9"/>
    <mergeCell ref="G10:H1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G4" sqref="G4"/>
    </sheetView>
  </sheetViews>
  <sheetFormatPr defaultColWidth="9.33203125" defaultRowHeight="12.75"/>
  <cols>
    <col min="1" max="1" width="5.66015625" style="0" customWidth="1"/>
    <col min="2" max="2" width="8.5" style="0" customWidth="1"/>
    <col min="3" max="3" width="8.16015625" style="0" customWidth="1"/>
    <col min="4" max="4" width="57.83203125" style="0" customWidth="1"/>
    <col min="5" max="5" width="17.5" style="0" customWidth="1"/>
    <col min="6" max="6" width="16" style="0" customWidth="1"/>
  </cols>
  <sheetData>
    <row r="1" spans="1:6" ht="15.75">
      <c r="A1" s="286" t="s">
        <v>89</v>
      </c>
      <c r="B1" s="286"/>
      <c r="C1" s="286"/>
      <c r="D1" s="286"/>
      <c r="E1" s="286"/>
      <c r="F1" s="287"/>
    </row>
    <row r="2" spans="1:6" ht="16.5" thickBot="1">
      <c r="A2" s="277" t="s">
        <v>238</v>
      </c>
      <c r="B2" s="278"/>
      <c r="C2" s="278"/>
      <c r="D2" s="278"/>
      <c r="E2" s="278"/>
      <c r="F2" s="279"/>
    </row>
    <row r="3" spans="1:6" ht="14.25" thickBot="1" thickTop="1">
      <c r="A3" s="280" t="s">
        <v>90</v>
      </c>
      <c r="B3" s="288"/>
      <c r="C3" s="288"/>
      <c r="D3" s="288"/>
      <c r="E3" s="289"/>
      <c r="F3" s="290"/>
    </row>
    <row r="4" spans="1:6" ht="20.25" customHeight="1" thickTop="1">
      <c r="A4" s="2" t="s">
        <v>0</v>
      </c>
      <c r="B4" s="3" t="s">
        <v>1</v>
      </c>
      <c r="C4" s="51" t="s">
        <v>2</v>
      </c>
      <c r="D4" s="3" t="s">
        <v>3</v>
      </c>
      <c r="E4" s="3" t="s">
        <v>21</v>
      </c>
      <c r="F4" s="4" t="s">
        <v>22</v>
      </c>
    </row>
    <row r="5" spans="1:6" ht="16.5" customHeight="1">
      <c r="A5" s="52" t="s">
        <v>26</v>
      </c>
      <c r="B5" s="53"/>
      <c r="C5" s="53"/>
      <c r="D5" s="54" t="s">
        <v>27</v>
      </c>
      <c r="E5" s="55">
        <f>E6</f>
        <v>0</v>
      </c>
      <c r="F5" s="56">
        <f>F6</f>
        <v>870000</v>
      </c>
    </row>
    <row r="6" spans="1:6" ht="16.5" customHeight="1">
      <c r="A6" s="57"/>
      <c r="B6" s="58" t="s">
        <v>28</v>
      </c>
      <c r="C6" s="59"/>
      <c r="D6" s="60" t="s">
        <v>29</v>
      </c>
      <c r="E6" s="9">
        <f>E7</f>
        <v>0</v>
      </c>
      <c r="F6" s="10">
        <f>F7</f>
        <v>870000</v>
      </c>
    </row>
    <row r="7" spans="1:6" ht="16.5" customHeight="1">
      <c r="A7" s="61"/>
      <c r="B7" s="62"/>
      <c r="C7" s="62" t="s">
        <v>30</v>
      </c>
      <c r="D7" s="63" t="s">
        <v>31</v>
      </c>
      <c r="E7" s="11">
        <v>0</v>
      </c>
      <c r="F7" s="12">
        <v>870000</v>
      </c>
    </row>
    <row r="8" spans="1:6" ht="16.5" customHeight="1">
      <c r="A8" s="52" t="s">
        <v>32</v>
      </c>
      <c r="B8" s="53"/>
      <c r="C8" s="53"/>
      <c r="D8" s="54" t="s">
        <v>91</v>
      </c>
      <c r="E8" s="55">
        <f>E9+E11</f>
        <v>0</v>
      </c>
      <c r="F8" s="56">
        <f>F9+F11</f>
        <v>149091</v>
      </c>
    </row>
    <row r="9" spans="1:6" ht="16.5" customHeight="1">
      <c r="A9" s="57"/>
      <c r="B9" s="58" t="s">
        <v>33</v>
      </c>
      <c r="C9" s="59"/>
      <c r="D9" s="60" t="s">
        <v>34</v>
      </c>
      <c r="E9" s="9">
        <f>E10</f>
        <v>0</v>
      </c>
      <c r="F9" s="10">
        <f>F10</f>
        <v>14420</v>
      </c>
    </row>
    <row r="10" spans="1:6" ht="16.5" customHeight="1">
      <c r="A10" s="61"/>
      <c r="B10" s="62"/>
      <c r="C10" s="62" t="s">
        <v>35</v>
      </c>
      <c r="D10" s="63" t="s">
        <v>36</v>
      </c>
      <c r="E10" s="11">
        <v>0</v>
      </c>
      <c r="F10" s="12">
        <v>14420</v>
      </c>
    </row>
    <row r="11" spans="1:6" ht="16.5" customHeight="1">
      <c r="A11" s="57"/>
      <c r="B11" s="58" t="s">
        <v>37</v>
      </c>
      <c r="C11" s="59"/>
      <c r="D11" s="60" t="s">
        <v>38</v>
      </c>
      <c r="E11" s="9">
        <f>E12</f>
        <v>0</v>
      </c>
      <c r="F11" s="10">
        <f>F12</f>
        <v>134671</v>
      </c>
    </row>
    <row r="12" spans="1:6" ht="36.75" customHeight="1">
      <c r="A12" s="61"/>
      <c r="B12" s="62"/>
      <c r="C12" s="62" t="s">
        <v>39</v>
      </c>
      <c r="D12" s="63" t="s">
        <v>40</v>
      </c>
      <c r="E12" s="11">
        <v>0</v>
      </c>
      <c r="F12" s="12">
        <v>134671</v>
      </c>
    </row>
    <row r="13" spans="1:6" ht="30.75" customHeight="1">
      <c r="A13" s="52" t="s">
        <v>41</v>
      </c>
      <c r="B13" s="53"/>
      <c r="C13" s="53"/>
      <c r="D13" s="54" t="s">
        <v>92</v>
      </c>
      <c r="E13" s="55">
        <f>E14</f>
        <v>0</v>
      </c>
      <c r="F13" s="56">
        <f>F14</f>
        <v>2500</v>
      </c>
    </row>
    <row r="14" spans="1:6" ht="16.5" customHeight="1">
      <c r="A14" s="57"/>
      <c r="B14" s="58" t="s">
        <v>42</v>
      </c>
      <c r="C14" s="59"/>
      <c r="D14" s="60" t="s">
        <v>43</v>
      </c>
      <c r="E14" s="9">
        <f>E15</f>
        <v>0</v>
      </c>
      <c r="F14" s="10">
        <f>F15</f>
        <v>2500</v>
      </c>
    </row>
    <row r="15" spans="1:6" ht="27.75" customHeight="1">
      <c r="A15" s="61"/>
      <c r="B15" s="62"/>
      <c r="C15" s="62" t="s">
        <v>44</v>
      </c>
      <c r="D15" s="63" t="s">
        <v>45</v>
      </c>
      <c r="E15" s="11">
        <v>0</v>
      </c>
      <c r="F15" s="12">
        <v>2500</v>
      </c>
    </row>
    <row r="16" spans="1:6" ht="16.5" customHeight="1">
      <c r="A16" s="52" t="s">
        <v>46</v>
      </c>
      <c r="B16" s="53"/>
      <c r="C16" s="53"/>
      <c r="D16" s="54" t="s">
        <v>93</v>
      </c>
      <c r="E16" s="55">
        <f>E17+E30</f>
        <v>-91100</v>
      </c>
      <c r="F16" s="56">
        <f>F17+F30</f>
        <v>91100</v>
      </c>
    </row>
    <row r="17" spans="1:6" ht="16.5" customHeight="1">
      <c r="A17" s="57"/>
      <c r="B17" s="58" t="s">
        <v>47</v>
      </c>
      <c r="C17" s="59"/>
      <c r="D17" s="60" t="s">
        <v>48</v>
      </c>
      <c r="E17" s="64">
        <f>SUM(E18:E29)</f>
        <v>-91100</v>
      </c>
      <c r="F17" s="65">
        <f>SUM(F18:F29)</f>
        <v>0</v>
      </c>
    </row>
    <row r="18" spans="1:6" ht="16.5" customHeight="1">
      <c r="A18" s="61"/>
      <c r="B18" s="62"/>
      <c r="C18" s="62" t="s">
        <v>49</v>
      </c>
      <c r="D18" s="63" t="s">
        <v>50</v>
      </c>
      <c r="E18" s="11">
        <v>-6250</v>
      </c>
      <c r="F18" s="12">
        <v>0</v>
      </c>
    </row>
    <row r="19" spans="1:6" ht="16.5" customHeight="1">
      <c r="A19" s="61"/>
      <c r="B19" s="62"/>
      <c r="C19" s="62" t="s">
        <v>51</v>
      </c>
      <c r="D19" s="63" t="s">
        <v>52</v>
      </c>
      <c r="E19" s="11">
        <v>-49600</v>
      </c>
      <c r="F19" s="12">
        <v>0</v>
      </c>
    </row>
    <row r="20" spans="1:6" ht="16.5" customHeight="1">
      <c r="A20" s="61"/>
      <c r="B20" s="62"/>
      <c r="C20" s="62" t="s">
        <v>53</v>
      </c>
      <c r="D20" s="63" t="s">
        <v>54</v>
      </c>
      <c r="E20" s="11">
        <v>-4200</v>
      </c>
      <c r="F20" s="12">
        <v>0</v>
      </c>
    </row>
    <row r="21" spans="1:6" ht="16.5" customHeight="1">
      <c r="A21" s="61"/>
      <c r="B21" s="62"/>
      <c r="C21" s="62" t="s">
        <v>55</v>
      </c>
      <c r="D21" s="63" t="s">
        <v>56</v>
      </c>
      <c r="E21" s="11">
        <v>-9050</v>
      </c>
      <c r="F21" s="12">
        <v>0</v>
      </c>
    </row>
    <row r="22" spans="1:6" ht="16.5" customHeight="1">
      <c r="A22" s="61"/>
      <c r="B22" s="62"/>
      <c r="C22" s="62" t="s">
        <v>57</v>
      </c>
      <c r="D22" s="63" t="s">
        <v>58</v>
      </c>
      <c r="E22" s="11">
        <v>-1500</v>
      </c>
      <c r="F22" s="12">
        <v>0</v>
      </c>
    </row>
    <row r="23" spans="1:6" ht="16.5" customHeight="1">
      <c r="A23" s="61"/>
      <c r="B23" s="62"/>
      <c r="C23" s="62" t="s">
        <v>59</v>
      </c>
      <c r="D23" s="63" t="s">
        <v>60</v>
      </c>
      <c r="E23" s="11">
        <v>-10000</v>
      </c>
      <c r="F23" s="12">
        <v>0</v>
      </c>
    </row>
    <row r="24" spans="1:6" ht="16.5" customHeight="1">
      <c r="A24" s="61"/>
      <c r="B24" s="62"/>
      <c r="C24" s="62" t="s">
        <v>61</v>
      </c>
      <c r="D24" s="63" t="s">
        <v>62</v>
      </c>
      <c r="E24" s="11">
        <v>-1000</v>
      </c>
      <c r="F24" s="12">
        <v>0</v>
      </c>
    </row>
    <row r="25" spans="1:6" ht="16.5" customHeight="1">
      <c r="A25" s="61"/>
      <c r="B25" s="62"/>
      <c r="C25" s="62" t="s">
        <v>63</v>
      </c>
      <c r="D25" s="63" t="s">
        <v>64</v>
      </c>
      <c r="E25" s="11">
        <v>-3000</v>
      </c>
      <c r="F25" s="12">
        <v>0</v>
      </c>
    </row>
    <row r="26" spans="1:6" ht="16.5" customHeight="1">
      <c r="A26" s="61"/>
      <c r="B26" s="62"/>
      <c r="C26" s="62" t="s">
        <v>65</v>
      </c>
      <c r="D26" s="63" t="s">
        <v>66</v>
      </c>
      <c r="E26" s="11">
        <v>-200</v>
      </c>
      <c r="F26" s="12">
        <v>0</v>
      </c>
    </row>
    <row r="27" spans="1:6" ht="16.5" customHeight="1">
      <c r="A27" s="61"/>
      <c r="B27" s="62"/>
      <c r="C27" s="62" t="s">
        <v>67</v>
      </c>
      <c r="D27" s="63" t="s">
        <v>68</v>
      </c>
      <c r="E27" s="11">
        <v>-3400</v>
      </c>
      <c r="F27" s="12">
        <v>0</v>
      </c>
    </row>
    <row r="28" spans="1:6" ht="16.5" customHeight="1">
      <c r="A28" s="61"/>
      <c r="B28" s="62"/>
      <c r="C28" s="62" t="s">
        <v>69</v>
      </c>
      <c r="D28" s="63" t="s">
        <v>70</v>
      </c>
      <c r="E28" s="11">
        <v>-400</v>
      </c>
      <c r="F28" s="12">
        <v>0</v>
      </c>
    </row>
    <row r="29" spans="1:6" ht="16.5" customHeight="1">
      <c r="A29" s="61"/>
      <c r="B29" s="62"/>
      <c r="C29" s="62" t="s">
        <v>71</v>
      </c>
      <c r="D29" s="63" t="s">
        <v>72</v>
      </c>
      <c r="E29" s="11">
        <v>-2500</v>
      </c>
      <c r="F29" s="12">
        <v>0</v>
      </c>
    </row>
    <row r="30" spans="1:6" ht="16.5" customHeight="1">
      <c r="A30" s="57"/>
      <c r="B30" s="58" t="s">
        <v>73</v>
      </c>
      <c r="C30" s="59"/>
      <c r="D30" s="60" t="s">
        <v>74</v>
      </c>
      <c r="E30" s="9">
        <f>SUM(E31:E42)</f>
        <v>0</v>
      </c>
      <c r="F30" s="10">
        <f>SUM(F31:F42)</f>
        <v>91100</v>
      </c>
    </row>
    <row r="31" spans="1:6" ht="16.5" customHeight="1">
      <c r="A31" s="61"/>
      <c r="B31" s="62"/>
      <c r="C31" s="62" t="s">
        <v>49</v>
      </c>
      <c r="D31" s="63" t="s">
        <v>50</v>
      </c>
      <c r="E31" s="11">
        <v>0</v>
      </c>
      <c r="F31" s="12">
        <v>6250</v>
      </c>
    </row>
    <row r="32" spans="1:6" ht="16.5" customHeight="1">
      <c r="A32" s="61"/>
      <c r="B32" s="62"/>
      <c r="C32" s="62" t="s">
        <v>51</v>
      </c>
      <c r="D32" s="63" t="s">
        <v>52</v>
      </c>
      <c r="E32" s="11">
        <v>0</v>
      </c>
      <c r="F32" s="12">
        <v>49600</v>
      </c>
    </row>
    <row r="33" spans="1:6" ht="16.5" customHeight="1">
      <c r="A33" s="61"/>
      <c r="B33" s="62"/>
      <c r="C33" s="62" t="s">
        <v>53</v>
      </c>
      <c r="D33" s="63" t="s">
        <v>54</v>
      </c>
      <c r="E33" s="11">
        <v>0</v>
      </c>
      <c r="F33" s="12">
        <v>4200</v>
      </c>
    </row>
    <row r="34" spans="1:6" ht="16.5" customHeight="1">
      <c r="A34" s="61"/>
      <c r="B34" s="62"/>
      <c r="C34" s="62" t="s">
        <v>55</v>
      </c>
      <c r="D34" s="63" t="s">
        <v>56</v>
      </c>
      <c r="E34" s="11">
        <v>0</v>
      </c>
      <c r="F34" s="12">
        <v>9050</v>
      </c>
    </row>
    <row r="35" spans="1:6" ht="16.5" customHeight="1">
      <c r="A35" s="61"/>
      <c r="B35" s="62"/>
      <c r="C35" s="62" t="s">
        <v>57</v>
      </c>
      <c r="D35" s="63" t="s">
        <v>58</v>
      </c>
      <c r="E35" s="11">
        <v>0</v>
      </c>
      <c r="F35" s="12">
        <v>1500</v>
      </c>
    </row>
    <row r="36" spans="1:6" ht="16.5" customHeight="1">
      <c r="A36" s="61"/>
      <c r="B36" s="62"/>
      <c r="C36" s="62" t="s">
        <v>59</v>
      </c>
      <c r="D36" s="63" t="s">
        <v>60</v>
      </c>
      <c r="E36" s="11">
        <v>0</v>
      </c>
      <c r="F36" s="12">
        <v>10000</v>
      </c>
    </row>
    <row r="37" spans="1:6" ht="16.5" customHeight="1">
      <c r="A37" s="61"/>
      <c r="B37" s="62"/>
      <c r="C37" s="62" t="s">
        <v>61</v>
      </c>
      <c r="D37" s="63" t="s">
        <v>62</v>
      </c>
      <c r="E37" s="11">
        <v>0</v>
      </c>
      <c r="F37" s="12">
        <v>1000</v>
      </c>
    </row>
    <row r="38" spans="1:6" ht="16.5" customHeight="1">
      <c r="A38" s="61"/>
      <c r="B38" s="62"/>
      <c r="C38" s="62" t="s">
        <v>63</v>
      </c>
      <c r="D38" s="63" t="s">
        <v>64</v>
      </c>
      <c r="E38" s="11">
        <v>0</v>
      </c>
      <c r="F38" s="12">
        <v>3000</v>
      </c>
    </row>
    <row r="39" spans="1:6" ht="16.5" customHeight="1">
      <c r="A39" s="61"/>
      <c r="B39" s="62"/>
      <c r="C39" s="62" t="s">
        <v>65</v>
      </c>
      <c r="D39" s="63" t="s">
        <v>66</v>
      </c>
      <c r="E39" s="11">
        <v>0</v>
      </c>
      <c r="F39" s="12">
        <v>200</v>
      </c>
    </row>
    <row r="40" spans="1:6" ht="16.5" customHeight="1">
      <c r="A40" s="61"/>
      <c r="B40" s="62"/>
      <c r="C40" s="62" t="s">
        <v>67</v>
      </c>
      <c r="D40" s="63" t="s">
        <v>68</v>
      </c>
      <c r="E40" s="11">
        <v>0</v>
      </c>
      <c r="F40" s="12">
        <v>3400</v>
      </c>
    </row>
    <row r="41" spans="1:6" ht="16.5" customHeight="1">
      <c r="A41" s="61"/>
      <c r="B41" s="62"/>
      <c r="C41" s="62" t="s">
        <v>69</v>
      </c>
      <c r="D41" s="63" t="s">
        <v>70</v>
      </c>
      <c r="E41" s="11">
        <v>0</v>
      </c>
      <c r="F41" s="12">
        <v>400</v>
      </c>
    </row>
    <row r="42" spans="1:6" ht="16.5" customHeight="1">
      <c r="A42" s="61"/>
      <c r="B42" s="62"/>
      <c r="C42" s="62" t="s">
        <v>71</v>
      </c>
      <c r="D42" s="63" t="s">
        <v>72</v>
      </c>
      <c r="E42" s="11">
        <v>0</v>
      </c>
      <c r="F42" s="12">
        <v>2500</v>
      </c>
    </row>
    <row r="43" spans="1:6" ht="16.5" customHeight="1">
      <c r="A43" s="52" t="s">
        <v>75</v>
      </c>
      <c r="B43" s="53"/>
      <c r="C43" s="53"/>
      <c r="D43" s="54" t="s">
        <v>94</v>
      </c>
      <c r="E43" s="55">
        <f>E44</f>
        <v>0</v>
      </c>
      <c r="F43" s="56">
        <f>F44</f>
        <v>8000</v>
      </c>
    </row>
    <row r="44" spans="1:6" ht="16.5" customHeight="1">
      <c r="A44" s="57"/>
      <c r="B44" s="58" t="s">
        <v>76</v>
      </c>
      <c r="C44" s="59"/>
      <c r="D44" s="60" t="s">
        <v>77</v>
      </c>
      <c r="E44" s="9">
        <f>E45</f>
        <v>0</v>
      </c>
      <c r="F44" s="10">
        <f>F45</f>
        <v>8000</v>
      </c>
    </row>
    <row r="45" spans="1:6" ht="36" customHeight="1">
      <c r="A45" s="61"/>
      <c r="B45" s="62"/>
      <c r="C45" s="62" t="s">
        <v>78</v>
      </c>
      <c r="D45" s="63" t="s">
        <v>79</v>
      </c>
      <c r="E45" s="11">
        <v>0</v>
      </c>
      <c r="F45" s="12">
        <v>8000</v>
      </c>
    </row>
    <row r="46" spans="1:6" ht="16.5" customHeight="1">
      <c r="A46" s="52" t="s">
        <v>80</v>
      </c>
      <c r="B46" s="53"/>
      <c r="C46" s="53"/>
      <c r="D46" s="54" t="s">
        <v>95</v>
      </c>
      <c r="E46" s="55">
        <f>E47+E50</f>
        <v>-1733.75</v>
      </c>
      <c r="F46" s="56">
        <f>F47+F50</f>
        <v>1733.75</v>
      </c>
    </row>
    <row r="47" spans="1:6" ht="42" customHeight="1">
      <c r="A47" s="57"/>
      <c r="B47" s="58" t="s">
        <v>81</v>
      </c>
      <c r="C47" s="59"/>
      <c r="D47" s="60" t="s">
        <v>82</v>
      </c>
      <c r="E47" s="9">
        <f>SUM(E48:E49)</f>
        <v>-150.8</v>
      </c>
      <c r="F47" s="10">
        <f>SUM(F48:F49)</f>
        <v>150.8</v>
      </c>
    </row>
    <row r="48" spans="1:6" ht="16.5" customHeight="1">
      <c r="A48" s="61"/>
      <c r="B48" s="62"/>
      <c r="C48" s="62" t="s">
        <v>51</v>
      </c>
      <c r="D48" s="63" t="s">
        <v>52</v>
      </c>
      <c r="E48" s="11">
        <v>-150.8</v>
      </c>
      <c r="F48" s="12">
        <v>0</v>
      </c>
    </row>
    <row r="49" spans="1:6" ht="16.5" customHeight="1">
      <c r="A49" s="61"/>
      <c r="B49" s="62"/>
      <c r="C49" s="62" t="s">
        <v>53</v>
      </c>
      <c r="D49" s="63" t="s">
        <v>54</v>
      </c>
      <c r="E49" s="11">
        <v>0</v>
      </c>
      <c r="F49" s="12">
        <v>150.8</v>
      </c>
    </row>
    <row r="50" spans="1:6" ht="16.5" customHeight="1">
      <c r="A50" s="57"/>
      <c r="B50" s="58" t="s">
        <v>83</v>
      </c>
      <c r="C50" s="59"/>
      <c r="D50" s="60" t="s">
        <v>84</v>
      </c>
      <c r="E50" s="9">
        <f>SUM(E51:E52)</f>
        <v>-1582.95</v>
      </c>
      <c r="F50" s="10">
        <f>SUM(F51:F52)</f>
        <v>1582.95</v>
      </c>
    </row>
    <row r="51" spans="1:6" ht="16.5" customHeight="1">
      <c r="A51" s="61"/>
      <c r="B51" s="62"/>
      <c r="C51" s="62" t="s">
        <v>53</v>
      </c>
      <c r="D51" s="63" t="s">
        <v>54</v>
      </c>
      <c r="E51" s="11">
        <v>0</v>
      </c>
      <c r="F51" s="12">
        <v>1582.95</v>
      </c>
    </row>
    <row r="52" spans="1:6" ht="16.5" customHeight="1">
      <c r="A52" s="61"/>
      <c r="B52" s="62"/>
      <c r="C52" s="62" t="s">
        <v>67</v>
      </c>
      <c r="D52" s="63" t="s">
        <v>68</v>
      </c>
      <c r="E52" s="11">
        <v>-1582.95</v>
      </c>
      <c r="F52" s="12">
        <v>0</v>
      </c>
    </row>
    <row r="53" spans="1:6" ht="16.5" customHeight="1">
      <c r="A53" s="52" t="s">
        <v>12</v>
      </c>
      <c r="B53" s="53"/>
      <c r="C53" s="53"/>
      <c r="D53" s="15" t="s">
        <v>13</v>
      </c>
      <c r="E53" s="55">
        <f>E54+E57</f>
        <v>-3600</v>
      </c>
      <c r="F53" s="56">
        <f>F54+F57</f>
        <v>13600</v>
      </c>
    </row>
    <row r="54" spans="1:6" ht="16.5" customHeight="1">
      <c r="A54" s="57"/>
      <c r="B54" s="58" t="s">
        <v>85</v>
      </c>
      <c r="C54" s="59"/>
      <c r="D54" s="60" t="s">
        <v>86</v>
      </c>
      <c r="E54" s="9">
        <f>SUM(E55:E56)</f>
        <v>-3600</v>
      </c>
      <c r="F54" s="10">
        <f>SUM(F55:F56)</f>
        <v>3600</v>
      </c>
    </row>
    <row r="55" spans="1:6" ht="16.5" customHeight="1">
      <c r="A55" s="61"/>
      <c r="B55" s="62"/>
      <c r="C55" s="62" t="s">
        <v>59</v>
      </c>
      <c r="D55" s="63" t="s">
        <v>60</v>
      </c>
      <c r="E55" s="11">
        <v>-3600</v>
      </c>
      <c r="F55" s="12">
        <v>0</v>
      </c>
    </row>
    <row r="56" spans="1:6" ht="16.5" customHeight="1">
      <c r="A56" s="61"/>
      <c r="B56" s="62"/>
      <c r="C56" s="62" t="s">
        <v>67</v>
      </c>
      <c r="D56" s="63" t="s">
        <v>68</v>
      </c>
      <c r="E56" s="11">
        <v>0</v>
      </c>
      <c r="F56" s="12">
        <v>3600</v>
      </c>
    </row>
    <row r="57" spans="1:6" ht="16.5" customHeight="1">
      <c r="A57" s="57"/>
      <c r="B57" s="58" t="s">
        <v>87</v>
      </c>
      <c r="C57" s="59"/>
      <c r="D57" s="60" t="s">
        <v>77</v>
      </c>
      <c r="E57" s="9">
        <f>E58</f>
        <v>0</v>
      </c>
      <c r="F57" s="10">
        <f>F58</f>
        <v>10000</v>
      </c>
    </row>
    <row r="58" spans="1:6" ht="16.5" customHeight="1" thickBot="1">
      <c r="A58" s="66"/>
      <c r="B58" s="67"/>
      <c r="C58" s="67" t="s">
        <v>67</v>
      </c>
      <c r="D58" s="68" t="s">
        <v>68</v>
      </c>
      <c r="E58" s="13">
        <v>0</v>
      </c>
      <c r="F58" s="14">
        <v>10000</v>
      </c>
    </row>
    <row r="59" spans="1:6" ht="23.25" customHeight="1" thickBot="1" thickTop="1">
      <c r="A59" s="47"/>
      <c r="B59" s="297" t="s">
        <v>88</v>
      </c>
      <c r="C59" s="298"/>
      <c r="D59" s="48">
        <f>F59+E59</f>
        <v>1039591</v>
      </c>
      <c r="E59" s="49">
        <f>E53+E46+E43+E16+E13+E8+E5</f>
        <v>-96433.75</v>
      </c>
      <c r="F59" s="50">
        <f>F53+F46+F43+F16+F13+F8+F5</f>
        <v>1136024.75</v>
      </c>
    </row>
    <row r="60" spans="1:6" ht="267" customHeight="1" thickTop="1">
      <c r="A60" s="283"/>
      <c r="B60" s="283"/>
      <c r="C60" s="283"/>
      <c r="D60" s="283"/>
      <c r="E60" s="283"/>
      <c r="F60" s="283"/>
    </row>
    <row r="61" spans="1:6" ht="267" customHeight="1">
      <c r="A61" s="283"/>
      <c r="B61" s="283"/>
      <c r="C61" s="283"/>
      <c r="D61" s="283"/>
      <c r="E61" s="283"/>
      <c r="F61" s="283"/>
    </row>
    <row r="62" spans="1:6" ht="16.5" customHeight="1">
      <c r="A62" s="283"/>
      <c r="B62" s="283"/>
      <c r="C62" s="283"/>
      <c r="D62" s="283"/>
      <c r="E62" s="283"/>
      <c r="F62" s="283"/>
    </row>
  </sheetData>
  <mergeCells count="7">
    <mergeCell ref="A62:F62"/>
    <mergeCell ref="A1:F1"/>
    <mergeCell ref="A2:F2"/>
    <mergeCell ref="A3:F3"/>
    <mergeCell ref="B59:C59"/>
    <mergeCell ref="A60:F60"/>
    <mergeCell ref="A61:F6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G9" sqref="G9"/>
    </sheetView>
  </sheetViews>
  <sheetFormatPr defaultColWidth="9.33203125" defaultRowHeight="19.5" customHeight="1"/>
  <cols>
    <col min="1" max="1" width="4.33203125" style="156" customWidth="1"/>
    <col min="2" max="2" width="6.83203125" style="156" customWidth="1"/>
    <col min="3" max="3" width="5" style="156" customWidth="1"/>
    <col min="4" max="4" width="77.83203125" style="156" customWidth="1"/>
    <col min="5" max="5" width="15.5" style="156" customWidth="1"/>
    <col min="6" max="6" width="12.83203125" style="156" customWidth="1"/>
    <col min="7" max="7" width="11.66015625" style="156" customWidth="1"/>
    <col min="8" max="8" width="14" style="156" customWidth="1"/>
    <col min="9" max="9" width="13.33203125" style="156" customWidth="1"/>
    <col min="10" max="10" width="15" style="156" customWidth="1"/>
    <col min="11" max="11" width="9.33203125" style="156" customWidth="1"/>
    <col min="12" max="12" width="12.5" style="156" bestFit="1" customWidth="1"/>
    <col min="13" max="16384" width="9.33203125" style="156" customWidth="1"/>
  </cols>
  <sheetData>
    <row r="1" spans="2:4" ht="27.75" customHeight="1">
      <c r="B1" s="301" t="s">
        <v>239</v>
      </c>
      <c r="C1" s="301"/>
      <c r="D1" s="301"/>
    </row>
    <row r="2" spans="1:11" ht="29.25" customHeight="1">
      <c r="A2" s="157"/>
      <c r="F2" s="302" t="s">
        <v>206</v>
      </c>
      <c r="G2" s="302"/>
      <c r="H2" s="302"/>
      <c r="I2" s="302"/>
      <c r="J2" s="302"/>
      <c r="K2" s="158"/>
    </row>
    <row r="3" ht="8.25" customHeight="1">
      <c r="A3" s="157"/>
    </row>
    <row r="4" spans="1:11" ht="24" customHeight="1">
      <c r="A4" s="303" t="s">
        <v>161</v>
      </c>
      <c r="B4" s="303"/>
      <c r="C4" s="303"/>
      <c r="D4" s="303"/>
      <c r="E4" s="303"/>
      <c r="F4" s="303"/>
      <c r="G4" s="303"/>
      <c r="H4" s="303"/>
      <c r="I4" s="303"/>
      <c r="J4" s="303"/>
      <c r="K4" s="159"/>
    </row>
    <row r="5" spans="1:10" ht="20.25" customHeight="1" thickBot="1">
      <c r="A5" s="160"/>
      <c r="B5" s="160"/>
      <c r="C5" s="160"/>
      <c r="D5" s="160"/>
      <c r="E5" s="160"/>
      <c r="F5" s="160"/>
      <c r="G5" s="160"/>
      <c r="H5" s="160"/>
      <c r="I5" s="160"/>
      <c r="J5" s="160"/>
    </row>
    <row r="6" spans="1:12" ht="33.75" customHeight="1" thickBot="1" thickTop="1">
      <c r="A6" s="161" t="s">
        <v>0</v>
      </c>
      <c r="B6" s="162" t="s">
        <v>1</v>
      </c>
      <c r="C6" s="163" t="s">
        <v>146</v>
      </c>
      <c r="D6" s="164" t="s">
        <v>162</v>
      </c>
      <c r="E6" s="165" t="s">
        <v>163</v>
      </c>
      <c r="F6" s="165" t="s">
        <v>164</v>
      </c>
      <c r="G6" s="165" t="s">
        <v>165</v>
      </c>
      <c r="H6" s="165" t="s">
        <v>166</v>
      </c>
      <c r="I6" s="165" t="s">
        <v>167</v>
      </c>
      <c r="J6" s="166" t="s">
        <v>168</v>
      </c>
      <c r="K6" s="167"/>
      <c r="L6" s="168"/>
    </row>
    <row r="7" spans="1:10" ht="19.5" customHeight="1" thickTop="1">
      <c r="A7" s="169" t="s">
        <v>26</v>
      </c>
      <c r="B7" s="170" t="s">
        <v>28</v>
      </c>
      <c r="C7" s="170" t="s">
        <v>30</v>
      </c>
      <c r="D7" s="171" t="s">
        <v>169</v>
      </c>
      <c r="E7" s="172">
        <v>1611261</v>
      </c>
      <c r="F7" s="172"/>
      <c r="G7" s="172">
        <v>162622</v>
      </c>
      <c r="H7" s="172"/>
      <c r="I7" s="172"/>
      <c r="J7" s="173">
        <f aca="true" t="shared" si="0" ref="J7:J36">SUM(F7:I7)</f>
        <v>162622</v>
      </c>
    </row>
    <row r="8" spans="1:10" ht="19.5" customHeight="1">
      <c r="A8" s="174" t="s">
        <v>26</v>
      </c>
      <c r="B8" s="175" t="s">
        <v>28</v>
      </c>
      <c r="C8" s="176" t="s">
        <v>30</v>
      </c>
      <c r="D8" s="177" t="s">
        <v>170</v>
      </c>
      <c r="E8" s="178">
        <v>6000000</v>
      </c>
      <c r="F8" s="178">
        <v>580000</v>
      </c>
      <c r="G8" s="178"/>
      <c r="H8" s="178">
        <v>720000</v>
      </c>
      <c r="I8" s="178">
        <v>240000</v>
      </c>
      <c r="J8" s="179">
        <f t="shared" si="0"/>
        <v>1540000</v>
      </c>
    </row>
    <row r="9" spans="1:10" ht="28.5" customHeight="1">
      <c r="A9" s="180" t="s">
        <v>26</v>
      </c>
      <c r="B9" s="181" t="s">
        <v>28</v>
      </c>
      <c r="C9" s="181" t="s">
        <v>30</v>
      </c>
      <c r="D9" s="184" t="s">
        <v>171</v>
      </c>
      <c r="E9" s="182">
        <v>7846790</v>
      </c>
      <c r="F9" s="183">
        <f>1300000+760000</f>
        <v>2060000</v>
      </c>
      <c r="G9" s="183"/>
      <c r="H9" s="183"/>
      <c r="I9" s="183"/>
      <c r="J9" s="179">
        <f t="shared" si="0"/>
        <v>2060000</v>
      </c>
    </row>
    <row r="10" spans="1:10" ht="51.75" customHeight="1">
      <c r="A10" s="180" t="s">
        <v>26</v>
      </c>
      <c r="B10" s="181" t="s">
        <v>28</v>
      </c>
      <c r="C10" s="181" t="s">
        <v>30</v>
      </c>
      <c r="D10" s="184" t="s">
        <v>172</v>
      </c>
      <c r="E10" s="182">
        <v>1000000</v>
      </c>
      <c r="F10" s="183">
        <v>50000</v>
      </c>
      <c r="G10" s="183"/>
      <c r="H10" s="183"/>
      <c r="I10" s="183"/>
      <c r="J10" s="179">
        <f t="shared" si="0"/>
        <v>50000</v>
      </c>
    </row>
    <row r="11" spans="1:10" ht="23.25" customHeight="1">
      <c r="A11" s="180" t="s">
        <v>26</v>
      </c>
      <c r="B11" s="181" t="s">
        <v>28</v>
      </c>
      <c r="C11" s="181" t="s">
        <v>30</v>
      </c>
      <c r="D11" s="184" t="s">
        <v>173</v>
      </c>
      <c r="E11" s="182">
        <v>10000</v>
      </c>
      <c r="F11" s="183">
        <v>10000</v>
      </c>
      <c r="G11" s="183"/>
      <c r="H11" s="183"/>
      <c r="I11" s="183"/>
      <c r="J11" s="179">
        <f t="shared" si="0"/>
        <v>10000</v>
      </c>
    </row>
    <row r="12" spans="1:10" ht="23.25" customHeight="1">
      <c r="A12" s="180" t="s">
        <v>26</v>
      </c>
      <c r="B12" s="181" t="s">
        <v>28</v>
      </c>
      <c r="C12" s="181" t="s">
        <v>30</v>
      </c>
      <c r="D12" s="184" t="s">
        <v>174</v>
      </c>
      <c r="E12" s="182">
        <v>100000</v>
      </c>
      <c r="F12" s="183">
        <v>100000</v>
      </c>
      <c r="G12" s="183"/>
      <c r="H12" s="183"/>
      <c r="I12" s="183"/>
      <c r="J12" s="179">
        <f t="shared" si="0"/>
        <v>100000</v>
      </c>
    </row>
    <row r="13" spans="1:10" ht="18.75" customHeight="1">
      <c r="A13" s="185" t="s">
        <v>4</v>
      </c>
      <c r="B13" s="176" t="s">
        <v>6</v>
      </c>
      <c r="C13" s="176" t="s">
        <v>30</v>
      </c>
      <c r="D13" s="186" t="s">
        <v>175</v>
      </c>
      <c r="E13" s="178">
        <v>857660</v>
      </c>
      <c r="F13" s="178">
        <v>50000</v>
      </c>
      <c r="G13" s="178"/>
      <c r="H13" s="178"/>
      <c r="I13" s="178">
        <v>168000</v>
      </c>
      <c r="J13" s="179">
        <f t="shared" si="0"/>
        <v>218000</v>
      </c>
    </row>
    <row r="14" spans="1:10" ht="28.5" customHeight="1">
      <c r="A14" s="187" t="s">
        <v>4</v>
      </c>
      <c r="B14" s="188" t="s">
        <v>6</v>
      </c>
      <c r="C14" s="176" t="s">
        <v>30</v>
      </c>
      <c r="D14" s="189" t="s">
        <v>176</v>
      </c>
      <c r="E14" s="190">
        <v>300000</v>
      </c>
      <c r="F14" s="178">
        <v>300000</v>
      </c>
      <c r="G14" s="178"/>
      <c r="H14" s="178"/>
      <c r="I14" s="178"/>
      <c r="J14" s="179">
        <f t="shared" si="0"/>
        <v>300000</v>
      </c>
    </row>
    <row r="15" spans="1:10" ht="27" customHeight="1">
      <c r="A15" s="185" t="s">
        <v>4</v>
      </c>
      <c r="B15" s="176" t="s">
        <v>6</v>
      </c>
      <c r="C15" s="176" t="s">
        <v>30</v>
      </c>
      <c r="D15" s="191" t="s">
        <v>177</v>
      </c>
      <c r="E15" s="178">
        <v>500204</v>
      </c>
      <c r="F15" s="178">
        <v>250204</v>
      </c>
      <c r="G15" s="178"/>
      <c r="H15" s="178"/>
      <c r="I15" s="178">
        <v>250000</v>
      </c>
      <c r="J15" s="179">
        <f t="shared" si="0"/>
        <v>500204</v>
      </c>
    </row>
    <row r="16" spans="1:10" ht="18" customHeight="1">
      <c r="A16" s="180" t="s">
        <v>178</v>
      </c>
      <c r="B16" s="181" t="s">
        <v>179</v>
      </c>
      <c r="C16" s="181" t="s">
        <v>180</v>
      </c>
      <c r="D16" s="192" t="s">
        <v>181</v>
      </c>
      <c r="E16" s="183">
        <v>53200</v>
      </c>
      <c r="F16" s="183"/>
      <c r="G16" s="183">
        <v>9120</v>
      </c>
      <c r="H16" s="183"/>
      <c r="I16" s="183"/>
      <c r="J16" s="193">
        <f t="shared" si="0"/>
        <v>9120</v>
      </c>
    </row>
    <row r="17" spans="1:10" ht="15.75" customHeight="1">
      <c r="A17" s="185" t="s">
        <v>178</v>
      </c>
      <c r="B17" s="176" t="s">
        <v>182</v>
      </c>
      <c r="C17" s="176" t="s">
        <v>30</v>
      </c>
      <c r="D17" s="186" t="s">
        <v>183</v>
      </c>
      <c r="E17" s="178">
        <v>185000</v>
      </c>
      <c r="F17" s="178">
        <v>185000</v>
      </c>
      <c r="G17" s="178"/>
      <c r="H17" s="178"/>
      <c r="I17" s="178"/>
      <c r="J17" s="179">
        <f t="shared" si="0"/>
        <v>185000</v>
      </c>
    </row>
    <row r="18" spans="1:10" ht="43.5" customHeight="1">
      <c r="A18" s="185" t="s">
        <v>178</v>
      </c>
      <c r="B18" s="176" t="s">
        <v>182</v>
      </c>
      <c r="C18" s="176" t="s">
        <v>30</v>
      </c>
      <c r="D18" s="186" t="s">
        <v>184</v>
      </c>
      <c r="E18" s="178">
        <v>1000000</v>
      </c>
      <c r="F18" s="178">
        <v>350000</v>
      </c>
      <c r="G18" s="178"/>
      <c r="H18" s="178"/>
      <c r="I18" s="178">
        <v>150000</v>
      </c>
      <c r="J18" s="179">
        <f t="shared" si="0"/>
        <v>500000</v>
      </c>
    </row>
    <row r="19" spans="1:10" ht="30.75" customHeight="1">
      <c r="A19" s="185" t="s">
        <v>32</v>
      </c>
      <c r="B19" s="176" t="s">
        <v>33</v>
      </c>
      <c r="C19" s="176" t="s">
        <v>180</v>
      </c>
      <c r="D19" s="186" t="s">
        <v>185</v>
      </c>
      <c r="E19" s="178">
        <v>20000</v>
      </c>
      <c r="F19" s="178">
        <v>15000</v>
      </c>
      <c r="G19" s="178"/>
      <c r="H19" s="178"/>
      <c r="I19" s="178"/>
      <c r="J19" s="179">
        <v>15000</v>
      </c>
    </row>
    <row r="20" spans="1:10" ht="27" customHeight="1">
      <c r="A20" s="185" t="s">
        <v>41</v>
      </c>
      <c r="B20" s="176" t="s">
        <v>42</v>
      </c>
      <c r="C20" s="176" t="s">
        <v>30</v>
      </c>
      <c r="D20" s="192" t="s">
        <v>186</v>
      </c>
      <c r="E20" s="182">
        <v>4325</v>
      </c>
      <c r="F20" s="182">
        <v>4325</v>
      </c>
      <c r="G20" s="178"/>
      <c r="H20" s="178"/>
      <c r="I20" s="178"/>
      <c r="J20" s="179">
        <f>SUM(F20:I20)</f>
        <v>4325</v>
      </c>
    </row>
    <row r="21" spans="1:10" ht="27.75" customHeight="1">
      <c r="A21" s="185" t="s">
        <v>12</v>
      </c>
      <c r="B21" s="176" t="s">
        <v>187</v>
      </c>
      <c r="C21" s="176" t="s">
        <v>180</v>
      </c>
      <c r="D21" s="186" t="s">
        <v>188</v>
      </c>
      <c r="E21" s="178">
        <v>19704</v>
      </c>
      <c r="F21" s="178">
        <v>19704</v>
      </c>
      <c r="G21" s="178"/>
      <c r="H21" s="178"/>
      <c r="I21" s="178"/>
      <c r="J21" s="179">
        <f t="shared" si="0"/>
        <v>19704</v>
      </c>
    </row>
    <row r="22" spans="1:10" ht="15" customHeight="1">
      <c r="A22" s="185" t="s">
        <v>12</v>
      </c>
      <c r="B22" s="176" t="s">
        <v>87</v>
      </c>
      <c r="C22" s="176" t="s">
        <v>189</v>
      </c>
      <c r="D22" s="186" t="s">
        <v>130</v>
      </c>
      <c r="E22" s="194">
        <v>50000</v>
      </c>
      <c r="F22" s="178">
        <v>50000</v>
      </c>
      <c r="G22" s="178"/>
      <c r="H22" s="178"/>
      <c r="I22" s="178"/>
      <c r="J22" s="179">
        <f t="shared" si="0"/>
        <v>50000</v>
      </c>
    </row>
    <row r="23" spans="1:10" ht="19.5" customHeight="1">
      <c r="A23" s="185" t="s">
        <v>190</v>
      </c>
      <c r="B23" s="176" t="s">
        <v>191</v>
      </c>
      <c r="C23" s="176" t="s">
        <v>30</v>
      </c>
      <c r="D23" s="186" t="s">
        <v>192</v>
      </c>
      <c r="E23" s="194">
        <v>7000</v>
      </c>
      <c r="F23" s="194">
        <v>7000</v>
      </c>
      <c r="G23" s="178"/>
      <c r="H23" s="178"/>
      <c r="I23" s="178"/>
      <c r="J23" s="179">
        <f t="shared" si="0"/>
        <v>7000</v>
      </c>
    </row>
    <row r="24" spans="1:10" ht="25.5" customHeight="1">
      <c r="A24" s="185" t="s">
        <v>190</v>
      </c>
      <c r="B24" s="176" t="s">
        <v>191</v>
      </c>
      <c r="C24" s="176" t="s">
        <v>30</v>
      </c>
      <c r="D24" s="186" t="s">
        <v>193</v>
      </c>
      <c r="E24" s="194">
        <v>8000</v>
      </c>
      <c r="F24" s="194">
        <v>8000</v>
      </c>
      <c r="G24" s="178"/>
      <c r="H24" s="178"/>
      <c r="I24" s="178"/>
      <c r="J24" s="179">
        <f t="shared" si="0"/>
        <v>8000</v>
      </c>
    </row>
    <row r="25" spans="1:10" ht="18.75" customHeight="1">
      <c r="A25" s="185" t="s">
        <v>190</v>
      </c>
      <c r="B25" s="176" t="s">
        <v>191</v>
      </c>
      <c r="C25" s="176" t="s">
        <v>30</v>
      </c>
      <c r="D25" s="186" t="s">
        <v>194</v>
      </c>
      <c r="E25" s="194">
        <v>7631</v>
      </c>
      <c r="F25" s="194">
        <v>7631</v>
      </c>
      <c r="G25" s="178"/>
      <c r="H25" s="178"/>
      <c r="I25" s="178"/>
      <c r="J25" s="179">
        <f t="shared" si="0"/>
        <v>7631</v>
      </c>
    </row>
    <row r="26" spans="1:10" ht="19.5" customHeight="1">
      <c r="A26" s="185" t="s">
        <v>190</v>
      </c>
      <c r="B26" s="176" t="s">
        <v>191</v>
      </c>
      <c r="C26" s="176" t="s">
        <v>30</v>
      </c>
      <c r="D26" s="192" t="s">
        <v>195</v>
      </c>
      <c r="E26" s="182">
        <v>14019</v>
      </c>
      <c r="F26" s="182">
        <v>14019</v>
      </c>
      <c r="G26" s="178"/>
      <c r="H26" s="178"/>
      <c r="I26" s="178"/>
      <c r="J26" s="179">
        <f t="shared" si="0"/>
        <v>14019</v>
      </c>
    </row>
    <row r="27" spans="1:10" ht="25.5" customHeight="1">
      <c r="A27" s="187" t="s">
        <v>190</v>
      </c>
      <c r="B27" s="188" t="s">
        <v>191</v>
      </c>
      <c r="C27" s="188" t="s">
        <v>180</v>
      </c>
      <c r="D27" s="195" t="s">
        <v>196</v>
      </c>
      <c r="E27" s="190">
        <v>4349</v>
      </c>
      <c r="F27" s="190">
        <v>4349</v>
      </c>
      <c r="G27" s="196"/>
      <c r="H27" s="196"/>
      <c r="I27" s="196"/>
      <c r="J27" s="197">
        <f t="shared" si="0"/>
        <v>4349</v>
      </c>
    </row>
    <row r="28" spans="1:10" ht="28.5" customHeight="1">
      <c r="A28" s="185" t="s">
        <v>190</v>
      </c>
      <c r="B28" s="176" t="s">
        <v>191</v>
      </c>
      <c r="C28" s="176" t="s">
        <v>189</v>
      </c>
      <c r="D28" s="186" t="s">
        <v>129</v>
      </c>
      <c r="E28" s="178">
        <v>400000</v>
      </c>
      <c r="F28" s="178">
        <v>400000</v>
      </c>
      <c r="G28" s="178"/>
      <c r="H28" s="178"/>
      <c r="I28" s="178"/>
      <c r="J28" s="179">
        <f t="shared" si="0"/>
        <v>400000</v>
      </c>
    </row>
    <row r="29" spans="1:10" ht="24.75" customHeight="1">
      <c r="A29" s="185" t="s">
        <v>197</v>
      </c>
      <c r="B29" s="176" t="s">
        <v>198</v>
      </c>
      <c r="C29" s="176" t="s">
        <v>30</v>
      </c>
      <c r="D29" s="186" t="s">
        <v>199</v>
      </c>
      <c r="E29" s="178">
        <v>11626</v>
      </c>
      <c r="F29" s="178">
        <v>11626</v>
      </c>
      <c r="G29" s="178"/>
      <c r="H29" s="178"/>
      <c r="I29" s="178"/>
      <c r="J29" s="179">
        <f t="shared" si="0"/>
        <v>11626</v>
      </c>
    </row>
    <row r="30" spans="1:10" ht="21.75" customHeight="1">
      <c r="A30" s="187" t="s">
        <v>197</v>
      </c>
      <c r="B30" s="188" t="s">
        <v>198</v>
      </c>
      <c r="C30" s="188" t="s">
        <v>30</v>
      </c>
      <c r="D30" s="195" t="s">
        <v>200</v>
      </c>
      <c r="E30" s="196">
        <v>14669</v>
      </c>
      <c r="F30" s="196">
        <v>14669</v>
      </c>
      <c r="G30" s="196"/>
      <c r="H30" s="196"/>
      <c r="I30" s="196"/>
      <c r="J30" s="197">
        <f t="shared" si="0"/>
        <v>14669</v>
      </c>
    </row>
    <row r="31" spans="1:10" ht="19.5" customHeight="1">
      <c r="A31" s="185" t="s">
        <v>197</v>
      </c>
      <c r="B31" s="176" t="s">
        <v>198</v>
      </c>
      <c r="C31" s="176" t="s">
        <v>30</v>
      </c>
      <c r="D31" s="186" t="s">
        <v>201</v>
      </c>
      <c r="E31" s="178">
        <v>8718</v>
      </c>
      <c r="F31" s="178">
        <v>8718</v>
      </c>
      <c r="G31" s="178"/>
      <c r="H31" s="178"/>
      <c r="I31" s="178"/>
      <c r="J31" s="179">
        <f>SUM(F31:I31)</f>
        <v>8718</v>
      </c>
    </row>
    <row r="32" spans="1:10" ht="30.75" customHeight="1">
      <c r="A32" s="198" t="s">
        <v>197</v>
      </c>
      <c r="B32" s="199" t="s">
        <v>198</v>
      </c>
      <c r="C32" s="199" t="s">
        <v>30</v>
      </c>
      <c r="D32" s="200" t="s">
        <v>202</v>
      </c>
      <c r="E32" s="201">
        <v>4000</v>
      </c>
      <c r="F32" s="201">
        <v>4000</v>
      </c>
      <c r="G32" s="201"/>
      <c r="H32" s="201"/>
      <c r="I32" s="201"/>
      <c r="J32" s="202">
        <f t="shared" si="0"/>
        <v>4000</v>
      </c>
    </row>
    <row r="33" spans="1:10" ht="27" customHeight="1">
      <c r="A33" s="185" t="s">
        <v>197</v>
      </c>
      <c r="B33" s="176" t="s">
        <v>198</v>
      </c>
      <c r="C33" s="176" t="s">
        <v>30</v>
      </c>
      <c r="D33" s="186" t="s">
        <v>203</v>
      </c>
      <c r="E33" s="178">
        <v>5000</v>
      </c>
      <c r="F33" s="178">
        <v>5000</v>
      </c>
      <c r="G33" s="178"/>
      <c r="H33" s="178"/>
      <c r="I33" s="178"/>
      <c r="J33" s="179">
        <f t="shared" si="0"/>
        <v>5000</v>
      </c>
    </row>
    <row r="34" spans="1:10" ht="31.5" customHeight="1">
      <c r="A34" s="185" t="s">
        <v>197</v>
      </c>
      <c r="B34" s="176" t="s">
        <v>198</v>
      </c>
      <c r="C34" s="176" t="s">
        <v>30</v>
      </c>
      <c r="D34" s="186" t="s">
        <v>204</v>
      </c>
      <c r="E34" s="178">
        <v>1350000</v>
      </c>
      <c r="F34" s="178">
        <v>684000</v>
      </c>
      <c r="G34" s="178"/>
      <c r="H34" s="178"/>
      <c r="I34" s="178">
        <v>666000</v>
      </c>
      <c r="J34" s="179">
        <f t="shared" si="0"/>
        <v>1350000</v>
      </c>
    </row>
    <row r="35" spans="1:10" ht="26.25" customHeight="1" thickBot="1">
      <c r="A35" s="185" t="s">
        <v>197</v>
      </c>
      <c r="B35" s="176" t="s">
        <v>198</v>
      </c>
      <c r="C35" s="176" t="s">
        <v>180</v>
      </c>
      <c r="D35" s="186" t="s">
        <v>205</v>
      </c>
      <c r="E35" s="178">
        <v>6100</v>
      </c>
      <c r="F35" s="178">
        <v>6100</v>
      </c>
      <c r="G35" s="178"/>
      <c r="H35" s="178"/>
      <c r="I35" s="178"/>
      <c r="J35" s="179">
        <f>SUM(F35:I35)</f>
        <v>6100</v>
      </c>
    </row>
    <row r="36" spans="1:10" ht="19.5" customHeight="1" thickBot="1" thickTop="1">
      <c r="A36" s="304" t="s">
        <v>25</v>
      </c>
      <c r="B36" s="305"/>
      <c r="C36" s="305"/>
      <c r="D36" s="305"/>
      <c r="E36" s="203" t="s">
        <v>120</v>
      </c>
      <c r="F36" s="204">
        <f>SUM(F7:F35)</f>
        <v>5199345</v>
      </c>
      <c r="G36" s="204">
        <f>SUM(G7:G35)</f>
        <v>171742</v>
      </c>
      <c r="H36" s="204">
        <f>SUM(H7:H35)</f>
        <v>720000</v>
      </c>
      <c r="I36" s="204">
        <f>SUM(I7:I35)</f>
        <v>1474000</v>
      </c>
      <c r="J36" s="205">
        <f t="shared" si="0"/>
        <v>7565087</v>
      </c>
    </row>
    <row r="37" spans="1:10" ht="19.5" customHeight="1" thickTop="1">
      <c r="A37" s="206"/>
      <c r="B37" s="206"/>
      <c r="C37" s="206"/>
      <c r="D37" s="207"/>
      <c r="E37" s="208"/>
      <c r="F37" s="209"/>
      <c r="G37" s="208"/>
      <c r="H37" s="208"/>
      <c r="I37" s="208"/>
      <c r="J37" s="208"/>
    </row>
    <row r="38" spans="1:10" ht="19.5" customHeight="1">
      <c r="A38" s="206"/>
      <c r="B38" s="206"/>
      <c r="C38" s="299"/>
      <c r="D38" s="299"/>
      <c r="E38" s="208"/>
      <c r="F38" s="208"/>
      <c r="G38" s="208"/>
      <c r="H38" s="208"/>
      <c r="I38" s="208"/>
      <c r="J38" s="208"/>
    </row>
    <row r="39" spans="1:10" ht="19.5" customHeight="1">
      <c r="A39" s="206"/>
      <c r="B39" s="206"/>
      <c r="C39" s="300"/>
      <c r="D39" s="300"/>
      <c r="E39" s="208"/>
      <c r="F39" s="208"/>
      <c r="G39" s="208"/>
      <c r="H39" s="208"/>
      <c r="I39" s="208"/>
      <c r="J39" s="208"/>
    </row>
    <row r="40" spans="1:10" ht="19.5" customHeight="1">
      <c r="A40" s="206"/>
      <c r="B40" s="206"/>
      <c r="C40" s="206"/>
      <c r="D40" s="207"/>
      <c r="E40" s="208"/>
      <c r="F40" s="208"/>
      <c r="G40" s="208"/>
      <c r="H40" s="208"/>
      <c r="I40" s="208"/>
      <c r="J40" s="208"/>
    </row>
    <row r="41" spans="1:10" ht="19.5" customHeight="1">
      <c r="A41" s="206"/>
      <c r="B41" s="206"/>
      <c r="C41" s="206"/>
      <c r="D41" s="207"/>
      <c r="E41" s="208"/>
      <c r="F41" s="208"/>
      <c r="G41" s="208"/>
      <c r="H41" s="208"/>
      <c r="I41" s="208"/>
      <c r="J41" s="208"/>
    </row>
    <row r="42" spans="1:12" ht="19.5" customHeight="1">
      <c r="A42" s="206"/>
      <c r="B42" s="206"/>
      <c r="C42" s="206"/>
      <c r="D42" s="207"/>
      <c r="E42" s="208"/>
      <c r="F42" s="208"/>
      <c r="G42" s="208"/>
      <c r="H42" s="208"/>
      <c r="I42" s="208"/>
      <c r="J42" s="208"/>
      <c r="L42" s="210"/>
    </row>
    <row r="43" spans="1:10" ht="19.5" customHeight="1">
      <c r="A43" s="206"/>
      <c r="B43" s="206"/>
      <c r="C43" s="206"/>
      <c r="D43" s="207"/>
      <c r="E43" s="208"/>
      <c r="F43" s="208"/>
      <c r="G43" s="208"/>
      <c r="H43" s="208"/>
      <c r="I43" s="208"/>
      <c r="J43" s="208"/>
    </row>
    <row r="44" spans="1:10" ht="19.5" customHeight="1">
      <c r="A44" s="206"/>
      <c r="B44" s="206"/>
      <c r="C44" s="206"/>
      <c r="D44" s="207"/>
      <c r="E44" s="208"/>
      <c r="F44" s="208"/>
      <c r="G44" s="208"/>
      <c r="H44" s="208"/>
      <c r="I44" s="208"/>
      <c r="J44" s="208"/>
    </row>
    <row r="45" spans="1:10" ht="19.5" customHeight="1">
      <c r="A45" s="206"/>
      <c r="B45" s="206"/>
      <c r="C45" s="206"/>
      <c r="D45" s="207"/>
      <c r="E45" s="208"/>
      <c r="F45" s="208"/>
      <c r="G45" s="208"/>
      <c r="H45" s="208"/>
      <c r="I45" s="208"/>
      <c r="J45" s="208"/>
    </row>
    <row r="46" spans="1:10" ht="19.5" customHeight="1">
      <c r="A46" s="211"/>
      <c r="B46" s="211"/>
      <c r="C46" s="211"/>
      <c r="D46" s="207"/>
      <c r="E46" s="212"/>
      <c r="F46" s="212"/>
      <c r="G46" s="212"/>
      <c r="H46" s="212"/>
      <c r="I46" s="212"/>
      <c r="J46" s="212"/>
    </row>
    <row r="47" spans="1:10" ht="19.5" customHeight="1">
      <c r="A47" s="211"/>
      <c r="B47" s="211"/>
      <c r="C47" s="211"/>
      <c r="D47" s="207"/>
      <c r="E47" s="212"/>
      <c r="F47" s="212"/>
      <c r="G47" s="212"/>
      <c r="H47" s="212"/>
      <c r="I47" s="212"/>
      <c r="J47" s="212"/>
    </row>
    <row r="48" spans="1:10" ht="19.5" customHeight="1">
      <c r="A48" s="211"/>
      <c r="B48" s="211"/>
      <c r="C48" s="211"/>
      <c r="D48" s="207"/>
      <c r="E48" s="212"/>
      <c r="F48" s="212"/>
      <c r="G48" s="212"/>
      <c r="H48" s="212"/>
      <c r="I48" s="212"/>
      <c r="J48" s="212"/>
    </row>
    <row r="49" spans="1:10" ht="19.5" customHeight="1">
      <c r="A49" s="211"/>
      <c r="B49" s="211"/>
      <c r="C49" s="211"/>
      <c r="D49" s="207"/>
      <c r="E49" s="211"/>
      <c r="F49" s="211"/>
      <c r="G49" s="211"/>
      <c r="H49" s="211"/>
      <c r="I49" s="211"/>
      <c r="J49" s="211"/>
    </row>
    <row r="50" ht="19.5" customHeight="1">
      <c r="D50" s="213"/>
    </row>
    <row r="51" ht="19.5" customHeight="1">
      <c r="D51" s="213"/>
    </row>
    <row r="52" ht="19.5" customHeight="1">
      <c r="D52" s="213"/>
    </row>
    <row r="53" ht="19.5" customHeight="1">
      <c r="D53" s="213"/>
    </row>
    <row r="54" ht="19.5" customHeight="1">
      <c r="D54" s="213"/>
    </row>
  </sheetData>
  <mergeCells count="6">
    <mergeCell ref="C38:D38"/>
    <mergeCell ref="C39:D39"/>
    <mergeCell ref="B1:D1"/>
    <mergeCell ref="F2:J2"/>
    <mergeCell ref="A4:J4"/>
    <mergeCell ref="A36:D36"/>
  </mergeCell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40">
      <selection activeCell="E3" sqref="E3"/>
    </sheetView>
  </sheetViews>
  <sheetFormatPr defaultColWidth="9.33203125" defaultRowHeight="12.75"/>
  <cols>
    <col min="1" max="1" width="7.33203125" style="70" customWidth="1"/>
    <col min="2" max="4" width="9.33203125" style="70" customWidth="1"/>
    <col min="5" max="5" width="18.66015625" style="70" customWidth="1"/>
    <col min="6" max="7" width="9.33203125" style="70" customWidth="1"/>
    <col min="8" max="8" width="11.33203125" style="70" customWidth="1"/>
    <col min="9" max="16384" width="9.33203125" style="70" customWidth="1"/>
  </cols>
  <sheetData>
    <row r="1" spans="1:2" ht="12.75">
      <c r="A1" s="75" t="s">
        <v>240</v>
      </c>
      <c r="B1" s="76"/>
    </row>
    <row r="2" spans="1:2" ht="12.75">
      <c r="A2" s="77" t="s">
        <v>238</v>
      </c>
      <c r="B2" s="78"/>
    </row>
    <row r="4" spans="1:8" ht="12.75">
      <c r="A4" s="69"/>
      <c r="E4" s="306" t="s">
        <v>98</v>
      </c>
      <c r="F4" s="306"/>
      <c r="G4" s="306"/>
      <c r="H4" s="306"/>
    </row>
    <row r="5" spans="1:8" ht="12.75">
      <c r="A5" s="69"/>
      <c r="E5" s="306" t="s">
        <v>99</v>
      </c>
      <c r="F5" s="306"/>
      <c r="G5" s="306"/>
      <c r="H5" s="306"/>
    </row>
    <row r="6" spans="1:8" ht="12.75">
      <c r="A6" s="69"/>
      <c r="E6" s="306" t="s">
        <v>107</v>
      </c>
      <c r="F6" s="306"/>
      <c r="G6" s="306"/>
      <c r="H6" s="306"/>
    </row>
    <row r="7" ht="12.75">
      <c r="A7" s="71"/>
    </row>
    <row r="8" ht="21" customHeight="1">
      <c r="A8" s="71"/>
    </row>
    <row r="9" spans="1:9" ht="53.25" customHeight="1">
      <c r="A9" s="307" t="s">
        <v>100</v>
      </c>
      <c r="B9" s="307"/>
      <c r="C9" s="307"/>
      <c r="D9" s="307"/>
      <c r="E9" s="307"/>
      <c r="F9" s="307"/>
      <c r="G9" s="307"/>
      <c r="H9" s="307"/>
      <c r="I9" s="307"/>
    </row>
    <row r="10" spans="1:9" ht="27" customHeight="1" thickBot="1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54.75" customHeight="1" thickBot="1" thickTop="1">
      <c r="A11" s="73" t="s">
        <v>101</v>
      </c>
      <c r="B11" s="311" t="s">
        <v>102</v>
      </c>
      <c r="C11" s="311"/>
      <c r="D11" s="311"/>
      <c r="E11" s="311"/>
      <c r="F11" s="311" t="s">
        <v>103</v>
      </c>
      <c r="G11" s="311"/>
      <c r="H11" s="311"/>
      <c r="I11" s="312"/>
    </row>
    <row r="12" spans="1:9" ht="36" customHeight="1" thickTop="1">
      <c r="A12" s="79" t="s">
        <v>104</v>
      </c>
      <c r="B12" s="316" t="s">
        <v>113</v>
      </c>
      <c r="C12" s="316"/>
      <c r="D12" s="316"/>
      <c r="E12" s="316"/>
      <c r="F12" s="317">
        <v>34000</v>
      </c>
      <c r="G12" s="317"/>
      <c r="H12" s="317"/>
      <c r="I12" s="318"/>
    </row>
    <row r="13" spans="1:9" ht="30" customHeight="1">
      <c r="A13" s="80" t="s">
        <v>105</v>
      </c>
      <c r="B13" s="313" t="s">
        <v>117</v>
      </c>
      <c r="C13" s="313"/>
      <c r="D13" s="313"/>
      <c r="E13" s="313"/>
      <c r="F13" s="314">
        <v>5000</v>
      </c>
      <c r="G13" s="314"/>
      <c r="H13" s="314"/>
      <c r="I13" s="315"/>
    </row>
    <row r="14" spans="1:9" ht="28.5" customHeight="1">
      <c r="A14" s="80" t="s">
        <v>108</v>
      </c>
      <c r="B14" s="313" t="s">
        <v>114</v>
      </c>
      <c r="C14" s="313"/>
      <c r="D14" s="313"/>
      <c r="E14" s="313"/>
      <c r="F14" s="314">
        <v>524</v>
      </c>
      <c r="G14" s="314"/>
      <c r="H14" s="314"/>
      <c r="I14" s="315"/>
    </row>
    <row r="15" spans="1:9" ht="33" customHeight="1">
      <c r="A15" s="80" t="s">
        <v>109</v>
      </c>
      <c r="B15" s="313" t="s">
        <v>115</v>
      </c>
      <c r="C15" s="313"/>
      <c r="D15" s="313"/>
      <c r="E15" s="313"/>
      <c r="F15" s="314">
        <v>6256</v>
      </c>
      <c r="G15" s="314"/>
      <c r="H15" s="314"/>
      <c r="I15" s="315"/>
    </row>
    <row r="16" spans="1:9" ht="30" customHeight="1">
      <c r="A16" s="80" t="s">
        <v>110</v>
      </c>
      <c r="B16" s="313" t="s">
        <v>116</v>
      </c>
      <c r="C16" s="313"/>
      <c r="D16" s="313"/>
      <c r="E16" s="313"/>
      <c r="F16" s="314">
        <v>1229</v>
      </c>
      <c r="G16" s="314"/>
      <c r="H16" s="314"/>
      <c r="I16" s="315"/>
    </row>
    <row r="17" spans="1:9" ht="26.25" customHeight="1" thickBot="1">
      <c r="A17" s="81" t="s">
        <v>111</v>
      </c>
      <c r="B17" s="325" t="s">
        <v>118</v>
      </c>
      <c r="C17" s="325"/>
      <c r="D17" s="325"/>
      <c r="E17" s="325"/>
      <c r="F17" s="326">
        <v>2991</v>
      </c>
      <c r="G17" s="326"/>
      <c r="H17" s="326"/>
      <c r="I17" s="327"/>
    </row>
    <row r="18" spans="1:9" ht="102.75" customHeight="1" thickBot="1" thickTop="1">
      <c r="A18" s="74" t="s">
        <v>112</v>
      </c>
      <c r="B18" s="319" t="s">
        <v>106</v>
      </c>
      <c r="C18" s="320"/>
      <c r="D18" s="320"/>
      <c r="E18" s="321"/>
      <c r="F18" s="322">
        <v>400000</v>
      </c>
      <c r="G18" s="323"/>
      <c r="H18" s="323"/>
      <c r="I18" s="324"/>
    </row>
    <row r="19" spans="1:9" ht="39.75" customHeight="1" thickBot="1" thickTop="1">
      <c r="A19" s="308" t="s">
        <v>25</v>
      </c>
      <c r="B19" s="309"/>
      <c r="C19" s="309"/>
      <c r="D19" s="309"/>
      <c r="E19" s="309"/>
      <c r="F19" s="309">
        <f>SUM(F12:I18)</f>
        <v>450000</v>
      </c>
      <c r="G19" s="309"/>
      <c r="H19" s="309"/>
      <c r="I19" s="310"/>
    </row>
    <row r="20" ht="12" thickTop="1"/>
  </sheetData>
  <mergeCells count="22">
    <mergeCell ref="B12:E12"/>
    <mergeCell ref="F12:I12"/>
    <mergeCell ref="B18:E18"/>
    <mergeCell ref="F18:I18"/>
    <mergeCell ref="B16:E16"/>
    <mergeCell ref="F16:I16"/>
    <mergeCell ref="B17:E17"/>
    <mergeCell ref="F17:I17"/>
    <mergeCell ref="A19:E19"/>
    <mergeCell ref="F19:I19"/>
    <mergeCell ref="B11:E11"/>
    <mergeCell ref="F11:I11"/>
    <mergeCell ref="B13:E13"/>
    <mergeCell ref="F13:I13"/>
    <mergeCell ref="B14:E14"/>
    <mergeCell ref="F14:I14"/>
    <mergeCell ref="B15:E15"/>
    <mergeCell ref="F15:I15"/>
    <mergeCell ref="E4:H4"/>
    <mergeCell ref="E5:H5"/>
    <mergeCell ref="E6:H6"/>
    <mergeCell ref="A9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E7" sqref="E7"/>
    </sheetView>
  </sheetViews>
  <sheetFormatPr defaultColWidth="9.33203125" defaultRowHeight="12.75"/>
  <cols>
    <col min="1" max="1" width="7.16015625" style="0" customWidth="1"/>
    <col min="2" max="2" width="11.66015625" style="0" customWidth="1"/>
    <col min="3" max="3" width="6.66015625" style="0" customWidth="1"/>
    <col min="4" max="4" width="41.16015625" style="0" customWidth="1"/>
    <col min="5" max="5" width="15.33203125" style="0" customWidth="1"/>
    <col min="6" max="6" width="16.83203125" style="0" customWidth="1"/>
  </cols>
  <sheetData>
    <row r="1" ht="12.75">
      <c r="A1" s="75" t="s">
        <v>241</v>
      </c>
    </row>
    <row r="2" ht="12.75">
      <c r="A2" s="77" t="s">
        <v>238</v>
      </c>
    </row>
    <row r="4" spans="1:6" ht="12.75">
      <c r="A4" s="82"/>
      <c r="B4" s="82"/>
      <c r="C4" s="328" t="s">
        <v>157</v>
      </c>
      <c r="D4" s="328"/>
      <c r="E4" s="328"/>
      <c r="F4" s="117"/>
    </row>
    <row r="5" spans="1:6" ht="12.75">
      <c r="A5" s="82"/>
      <c r="B5" s="82"/>
      <c r="C5" s="335" t="s">
        <v>158</v>
      </c>
      <c r="D5" s="335"/>
      <c r="E5" s="335"/>
      <c r="F5" s="82"/>
    </row>
    <row r="6" spans="1:6" ht="12.75">
      <c r="A6" s="82"/>
      <c r="B6" s="82"/>
      <c r="C6" s="82"/>
      <c r="D6" s="82"/>
      <c r="E6" s="118"/>
      <c r="F6" s="82"/>
    </row>
    <row r="7" spans="1:6" ht="12.75">
      <c r="A7" s="82"/>
      <c r="B7" s="82"/>
      <c r="C7" s="82"/>
      <c r="D7" s="119"/>
      <c r="E7" s="82"/>
      <c r="F7" s="82"/>
    </row>
    <row r="8" spans="1:6" ht="12.75">
      <c r="A8" s="329" t="s">
        <v>141</v>
      </c>
      <c r="B8" s="329"/>
      <c r="C8" s="329"/>
      <c r="D8" s="329"/>
      <c r="E8" s="329"/>
      <c r="F8" s="82"/>
    </row>
    <row r="9" spans="1:6" ht="12.75">
      <c r="A9" s="329" t="s">
        <v>142</v>
      </c>
      <c r="B9" s="329"/>
      <c r="C9" s="329"/>
      <c r="D9" s="329"/>
      <c r="E9" s="329"/>
      <c r="F9" s="82"/>
    </row>
    <row r="10" spans="1:6" ht="12.75">
      <c r="A10" s="82"/>
      <c r="B10" s="82"/>
      <c r="C10" s="82"/>
      <c r="D10" s="119"/>
      <c r="E10" s="82"/>
      <c r="F10" s="82"/>
    </row>
    <row r="11" spans="1:6" ht="13.5" thickBot="1">
      <c r="A11" s="82"/>
      <c r="B11" s="82"/>
      <c r="C11" s="82"/>
      <c r="D11" s="119"/>
      <c r="E11" s="82"/>
      <c r="F11" s="119" t="s">
        <v>143</v>
      </c>
    </row>
    <row r="12" spans="1:6" ht="14.25" thickBot="1" thickTop="1">
      <c r="A12" s="120" t="s">
        <v>144</v>
      </c>
      <c r="B12" s="121" t="s">
        <v>145</v>
      </c>
      <c r="C12" s="121" t="s">
        <v>146</v>
      </c>
      <c r="D12" s="121" t="s">
        <v>147</v>
      </c>
      <c r="E12" s="121" t="s">
        <v>148</v>
      </c>
      <c r="F12" s="122" t="s">
        <v>149</v>
      </c>
    </row>
    <row r="13" spans="1:6" ht="39" customHeight="1" thickTop="1">
      <c r="A13" s="123"/>
      <c r="B13" s="124"/>
      <c r="C13" s="124"/>
      <c r="D13" s="125" t="s">
        <v>150</v>
      </c>
      <c r="E13" s="126">
        <v>273668.26</v>
      </c>
      <c r="F13" s="127"/>
    </row>
    <row r="14" spans="1:6" ht="20.25" customHeight="1">
      <c r="A14" s="128"/>
      <c r="B14" s="129"/>
      <c r="C14" s="129"/>
      <c r="D14" s="130" t="s">
        <v>148</v>
      </c>
      <c r="E14" s="131">
        <f>SUM(E15)</f>
        <v>100468</v>
      </c>
      <c r="F14" s="132"/>
    </row>
    <row r="15" spans="1:6" ht="36" customHeight="1">
      <c r="A15" s="133">
        <v>900</v>
      </c>
      <c r="B15" s="134"/>
      <c r="C15" s="134"/>
      <c r="D15" s="130" t="s">
        <v>13</v>
      </c>
      <c r="E15" s="135">
        <f>SUM(E16)</f>
        <v>100468</v>
      </c>
      <c r="F15" s="132"/>
    </row>
    <row r="16" spans="1:6" ht="31.5" customHeight="1">
      <c r="A16" s="136" t="s">
        <v>12</v>
      </c>
      <c r="B16" s="137" t="s">
        <v>151</v>
      </c>
      <c r="C16" s="137"/>
      <c r="D16" s="138" t="s">
        <v>152</v>
      </c>
      <c r="E16" s="135">
        <f>SUM(E17)</f>
        <v>100468</v>
      </c>
      <c r="F16" s="132"/>
    </row>
    <row r="17" spans="1:6" ht="18.75" customHeight="1">
      <c r="A17" s="136" t="s">
        <v>12</v>
      </c>
      <c r="B17" s="137" t="s">
        <v>151</v>
      </c>
      <c r="C17" s="137" t="s">
        <v>16</v>
      </c>
      <c r="D17" s="139" t="s">
        <v>17</v>
      </c>
      <c r="E17" s="140">
        <v>100468</v>
      </c>
      <c r="F17" s="132"/>
    </row>
    <row r="18" spans="1:6" ht="12.75">
      <c r="A18" s="136"/>
      <c r="B18" s="137"/>
      <c r="C18" s="137"/>
      <c r="D18" s="130" t="s">
        <v>25</v>
      </c>
      <c r="E18" s="131">
        <f>E14+E13</f>
        <v>374136.26</v>
      </c>
      <c r="F18" s="132"/>
    </row>
    <row r="19" spans="1:6" ht="12.75">
      <c r="A19" s="136"/>
      <c r="B19" s="137"/>
      <c r="C19" s="137"/>
      <c r="D19" s="130" t="s">
        <v>90</v>
      </c>
      <c r="E19" s="135"/>
      <c r="F19" s="141">
        <f>F20</f>
        <v>374136</v>
      </c>
    </row>
    <row r="20" spans="1:6" ht="31.5" customHeight="1">
      <c r="A20" s="133">
        <v>900</v>
      </c>
      <c r="B20" s="134"/>
      <c r="C20" s="134"/>
      <c r="D20" s="130" t="s">
        <v>13</v>
      </c>
      <c r="E20" s="135"/>
      <c r="F20" s="132">
        <f>F21</f>
        <v>374136</v>
      </c>
    </row>
    <row r="21" spans="1:6" ht="27.75" customHeight="1">
      <c r="A21" s="136" t="s">
        <v>12</v>
      </c>
      <c r="B21" s="137" t="s">
        <v>151</v>
      </c>
      <c r="C21" s="137"/>
      <c r="D21" s="138" t="s">
        <v>152</v>
      </c>
      <c r="E21" s="135"/>
      <c r="F21" s="132">
        <f>F22</f>
        <v>374136</v>
      </c>
    </row>
    <row r="22" spans="1:6" ht="12.75">
      <c r="A22" s="136" t="s">
        <v>12</v>
      </c>
      <c r="B22" s="137" t="s">
        <v>151</v>
      </c>
      <c r="C22" s="154" t="s">
        <v>159</v>
      </c>
      <c r="D22" s="155" t="s">
        <v>160</v>
      </c>
      <c r="E22" s="135"/>
      <c r="F22" s="132">
        <v>374136</v>
      </c>
    </row>
    <row r="23" spans="1:6" ht="13.5" thickBot="1">
      <c r="A23" s="142"/>
      <c r="B23" s="143"/>
      <c r="C23" s="143"/>
      <c r="D23" s="144" t="s">
        <v>25</v>
      </c>
      <c r="E23" s="145"/>
      <c r="F23" s="146">
        <f>F19</f>
        <v>374136</v>
      </c>
    </row>
    <row r="24" spans="1:6" ht="16.5" thickBot="1" thickTop="1">
      <c r="A24" s="330" t="s">
        <v>153</v>
      </c>
      <c r="B24" s="331"/>
      <c r="C24" s="331"/>
      <c r="D24" s="331"/>
      <c r="E24" s="147">
        <f>E18</f>
        <v>374136.26</v>
      </c>
      <c r="F24" s="148">
        <f>F23</f>
        <v>374136</v>
      </c>
    </row>
    <row r="25" spans="1:6" ht="13.5" thickTop="1">
      <c r="A25" s="149"/>
      <c r="B25" s="149"/>
      <c r="C25" s="149"/>
      <c r="D25" s="82"/>
      <c r="E25" s="150"/>
      <c r="F25" s="150"/>
    </row>
    <row r="26" spans="1:6" ht="12.75">
      <c r="A26" s="151"/>
      <c r="B26" s="151"/>
      <c r="C26" s="151"/>
      <c r="D26" s="82"/>
      <c r="E26" s="150"/>
      <c r="F26" s="150"/>
    </row>
    <row r="27" spans="1:6" ht="12.75">
      <c r="A27" s="152" t="s">
        <v>154</v>
      </c>
      <c r="B27" s="82"/>
      <c r="C27" s="332" t="s">
        <v>155</v>
      </c>
      <c r="D27" s="332"/>
      <c r="E27" s="332"/>
      <c r="F27" s="332"/>
    </row>
    <row r="28" spans="1:6" ht="12.75">
      <c r="A28" s="152" t="s">
        <v>156</v>
      </c>
      <c r="B28" s="82"/>
      <c r="C28" s="333" t="s">
        <v>235</v>
      </c>
      <c r="D28" s="333"/>
      <c r="E28" s="333"/>
      <c r="F28" s="333"/>
    </row>
    <row r="29" spans="1:6" ht="15">
      <c r="A29" s="82"/>
      <c r="B29" s="153"/>
      <c r="C29" s="334"/>
      <c r="D29" s="334"/>
      <c r="E29" s="334"/>
      <c r="F29" s="334"/>
    </row>
  </sheetData>
  <mergeCells count="8">
    <mergeCell ref="C27:F27"/>
    <mergeCell ref="C28:F28"/>
    <mergeCell ref="C29:F29"/>
    <mergeCell ref="C5:E5"/>
    <mergeCell ref="C4:E4"/>
    <mergeCell ref="A8:E8"/>
    <mergeCell ref="A9:E9"/>
    <mergeCell ref="A24:D2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1"/>
  <sheetViews>
    <sheetView workbookViewId="0" topLeftCell="A1">
      <selection activeCell="B3" sqref="B3"/>
    </sheetView>
  </sheetViews>
  <sheetFormatPr defaultColWidth="9.33203125" defaultRowHeight="12.75"/>
  <cols>
    <col min="1" max="1" width="13.16015625" style="82" customWidth="1"/>
    <col min="2" max="2" width="68.33203125" style="82" customWidth="1"/>
    <col min="3" max="3" width="16" style="82" customWidth="1"/>
    <col min="4" max="4" width="16.33203125" style="82" customWidth="1"/>
    <col min="5" max="5" width="15.5" style="82" customWidth="1"/>
    <col min="6" max="6" width="12.66015625" style="82" customWidth="1"/>
    <col min="7" max="7" width="16" style="82" customWidth="1"/>
    <col min="8" max="8" width="16.66015625" style="82" customWidth="1"/>
    <col min="9" max="16384" width="9.33203125" style="82" customWidth="1"/>
  </cols>
  <sheetData>
    <row r="1" spans="1:8" ht="12.75" customHeight="1">
      <c r="A1" s="301" t="s">
        <v>242</v>
      </c>
      <c r="B1" s="301"/>
      <c r="C1" s="272"/>
      <c r="D1" s="118"/>
      <c r="E1" s="269" t="s">
        <v>233</v>
      </c>
      <c r="F1" s="269"/>
      <c r="G1" s="270"/>
      <c r="H1" s="269"/>
    </row>
    <row r="2" spans="1:8" ht="12.75">
      <c r="A2" s="301"/>
      <c r="B2" s="301"/>
      <c r="C2" s="118"/>
      <c r="D2" s="118"/>
      <c r="E2" s="269" t="s">
        <v>232</v>
      </c>
      <c r="F2" s="269"/>
      <c r="G2" s="270"/>
      <c r="H2" s="269"/>
    </row>
    <row r="3" spans="2:8" ht="12.75">
      <c r="B3" s="118"/>
      <c r="C3" s="118"/>
      <c r="D3" s="118"/>
      <c r="E3" s="269" t="s">
        <v>234</v>
      </c>
      <c r="F3" s="269"/>
      <c r="G3" s="270"/>
      <c r="H3" s="269"/>
    </row>
    <row r="4" ht="8.25" customHeight="1"/>
    <row r="5" spans="1:8" ht="24" customHeight="1">
      <c r="A5" s="349" t="s">
        <v>207</v>
      </c>
      <c r="B5" s="349"/>
      <c r="C5" s="349"/>
      <c r="D5" s="349"/>
      <c r="E5" s="349"/>
      <c r="F5" s="349"/>
      <c r="G5" s="349"/>
      <c r="H5" s="349"/>
    </row>
    <row r="6" ht="13.5" thickBot="1"/>
    <row r="7" spans="1:8" ht="24.75" customHeight="1" thickTop="1">
      <c r="A7" s="350" t="s">
        <v>208</v>
      </c>
      <c r="B7" s="352" t="s">
        <v>209</v>
      </c>
      <c r="C7" s="352" t="s">
        <v>210</v>
      </c>
      <c r="D7" s="352" t="s">
        <v>211</v>
      </c>
      <c r="E7" s="352"/>
      <c r="F7" s="352"/>
      <c r="G7" s="352"/>
      <c r="H7" s="354"/>
    </row>
    <row r="8" spans="1:8" ht="33.75" customHeight="1" thickBot="1">
      <c r="A8" s="351"/>
      <c r="B8" s="353"/>
      <c r="C8" s="353"/>
      <c r="D8" s="214" t="s">
        <v>212</v>
      </c>
      <c r="E8" s="214" t="s">
        <v>213</v>
      </c>
      <c r="F8" s="214" t="s">
        <v>214</v>
      </c>
      <c r="G8" s="214" t="s">
        <v>215</v>
      </c>
      <c r="H8" s="215" t="s">
        <v>23</v>
      </c>
    </row>
    <row r="9" spans="1:8" ht="21.75" customHeight="1" thickBot="1" thickTop="1">
      <c r="A9" s="355" t="s">
        <v>216</v>
      </c>
      <c r="B9" s="356"/>
      <c r="C9" s="356"/>
      <c r="D9" s="356"/>
      <c r="E9" s="356"/>
      <c r="F9" s="356"/>
      <c r="G9" s="356"/>
      <c r="H9" s="357"/>
    </row>
    <row r="10" spans="1:8" ht="19.5" customHeight="1" thickTop="1">
      <c r="A10" s="341">
        <v>2010</v>
      </c>
      <c r="B10" s="216" t="s">
        <v>170</v>
      </c>
      <c r="C10" s="217">
        <v>6000000</v>
      </c>
      <c r="D10" s="217">
        <v>580000</v>
      </c>
      <c r="E10" s="217"/>
      <c r="F10" s="217">
        <v>0</v>
      </c>
      <c r="G10" s="217">
        <v>960000</v>
      </c>
      <c r="H10" s="218">
        <f>SUM(D10:G10)</f>
        <v>1540000</v>
      </c>
    </row>
    <row r="11" spans="1:8" ht="19.5" customHeight="1">
      <c r="A11" s="342"/>
      <c r="B11" s="219" t="s">
        <v>171</v>
      </c>
      <c r="C11" s="220">
        <v>7846790</v>
      </c>
      <c r="D11" s="220">
        <v>2060000</v>
      </c>
      <c r="E11" s="220"/>
      <c r="F11" s="220">
        <v>0</v>
      </c>
      <c r="G11" s="220"/>
      <c r="H11" s="221">
        <f>SUM(D11:G11)</f>
        <v>2060000</v>
      </c>
    </row>
    <row r="12" spans="1:8" ht="19.5" customHeight="1">
      <c r="A12" s="342"/>
      <c r="B12" s="232" t="s">
        <v>173</v>
      </c>
      <c r="C12" s="220">
        <v>10000</v>
      </c>
      <c r="D12" s="220">
        <v>10000</v>
      </c>
      <c r="E12" s="220"/>
      <c r="F12" s="220"/>
      <c r="G12" s="220"/>
      <c r="H12" s="221">
        <f>SUM(D12:G12)</f>
        <v>10000</v>
      </c>
    </row>
    <row r="13" spans="1:8" ht="19.5" customHeight="1">
      <c r="A13" s="342"/>
      <c r="B13" s="273" t="s">
        <v>174</v>
      </c>
      <c r="C13" s="220">
        <v>100000</v>
      </c>
      <c r="D13" s="220">
        <v>100000</v>
      </c>
      <c r="E13" s="220"/>
      <c r="F13" s="220"/>
      <c r="G13" s="220"/>
      <c r="H13" s="221">
        <f>SUM(D13:G13)</f>
        <v>100000</v>
      </c>
    </row>
    <row r="14" spans="1:8" ht="54.75" customHeight="1" thickBot="1">
      <c r="A14" s="343"/>
      <c r="B14" s="222" t="s">
        <v>172</v>
      </c>
      <c r="C14" s="223">
        <v>1000000</v>
      </c>
      <c r="D14" s="223">
        <v>50000</v>
      </c>
      <c r="E14" s="223"/>
      <c r="F14" s="223">
        <v>0</v>
      </c>
      <c r="G14" s="223"/>
      <c r="H14" s="224">
        <f>SUM(D14:G14)</f>
        <v>50000</v>
      </c>
    </row>
    <row r="15" spans="1:8" ht="18" customHeight="1" thickBot="1" thickTop="1">
      <c r="A15" s="225" t="s">
        <v>25</v>
      </c>
      <c r="B15" s="226" t="s">
        <v>217</v>
      </c>
      <c r="C15" s="227" t="s">
        <v>217</v>
      </c>
      <c r="D15" s="227">
        <f>SUM(D10:D14)</f>
        <v>2800000</v>
      </c>
      <c r="E15" s="227">
        <f>SUM(E11:E14)</f>
        <v>0</v>
      </c>
      <c r="F15" s="227">
        <f>SUM(F11:F14)</f>
        <v>0</v>
      </c>
      <c r="G15" s="227">
        <f>SUM(G10:G14)</f>
        <v>960000</v>
      </c>
      <c r="H15" s="228">
        <f>SUM(H10:H14)</f>
        <v>3760000</v>
      </c>
    </row>
    <row r="16" spans="1:8" ht="18" customHeight="1" thickTop="1">
      <c r="A16" s="339">
        <v>2011</v>
      </c>
      <c r="B16" s="216" t="s">
        <v>170</v>
      </c>
      <c r="C16" s="217">
        <v>6000000</v>
      </c>
      <c r="D16" s="229">
        <v>884000</v>
      </c>
      <c r="E16" s="229">
        <v>442000</v>
      </c>
      <c r="F16" s="229"/>
      <c r="G16" s="229">
        <f>1326000-E16</f>
        <v>884000</v>
      </c>
      <c r="H16" s="221">
        <f>SUM(D16:G16)</f>
        <v>2210000</v>
      </c>
    </row>
    <row r="17" spans="1:8" ht="18" customHeight="1">
      <c r="A17" s="340"/>
      <c r="B17" s="230" t="s">
        <v>218</v>
      </c>
      <c r="C17" s="220">
        <v>1000000</v>
      </c>
      <c r="D17" s="231">
        <v>280000</v>
      </c>
      <c r="E17" s="231">
        <v>140000</v>
      </c>
      <c r="F17" s="231"/>
      <c r="G17" s="231">
        <v>280000</v>
      </c>
      <c r="H17" s="221">
        <f>SUM(D17:G17)</f>
        <v>700000</v>
      </c>
    </row>
    <row r="18" spans="1:8" ht="53.25" customHeight="1">
      <c r="A18" s="340"/>
      <c r="B18" s="232" t="s">
        <v>172</v>
      </c>
      <c r="C18" s="233">
        <v>1000000</v>
      </c>
      <c r="D18" s="234">
        <v>100000</v>
      </c>
      <c r="E18" s="234"/>
      <c r="F18" s="234"/>
      <c r="G18" s="234"/>
      <c r="H18" s="221">
        <f>SUM(D18:G18)</f>
        <v>100000</v>
      </c>
    </row>
    <row r="19" spans="1:8" ht="15.75" customHeight="1">
      <c r="A19" s="340"/>
      <c r="B19" s="235" t="s">
        <v>219</v>
      </c>
      <c r="C19" s="236">
        <v>7500000</v>
      </c>
      <c r="D19" s="237">
        <v>800000</v>
      </c>
      <c r="E19" s="237">
        <v>240000</v>
      </c>
      <c r="F19" s="237"/>
      <c r="G19" s="237">
        <f>1200000-E19</f>
        <v>960000</v>
      </c>
      <c r="H19" s="221">
        <f>SUM(D19:G19)</f>
        <v>2000000</v>
      </c>
    </row>
    <row r="20" spans="1:8" ht="15.75" customHeight="1" thickBot="1">
      <c r="A20" s="344"/>
      <c r="B20" s="238" t="s">
        <v>220</v>
      </c>
      <c r="C20" s="223">
        <v>3000000</v>
      </c>
      <c r="D20" s="239">
        <v>24000</v>
      </c>
      <c r="E20" s="239">
        <v>36000</v>
      </c>
      <c r="F20" s="239"/>
      <c r="G20" s="239"/>
      <c r="H20" s="221">
        <f>SUM(D20:G20)</f>
        <v>60000</v>
      </c>
    </row>
    <row r="21" spans="1:8" ht="15.75" customHeight="1" thickBot="1" thickTop="1">
      <c r="A21" s="225" t="s">
        <v>25</v>
      </c>
      <c r="B21" s="164" t="s">
        <v>217</v>
      </c>
      <c r="C21" s="240" t="s">
        <v>217</v>
      </c>
      <c r="D21" s="240">
        <f>SUM(D16:D20)</f>
        <v>2088000</v>
      </c>
      <c r="E21" s="240">
        <f>SUM(E16:E20)</f>
        <v>858000</v>
      </c>
      <c r="F21" s="240">
        <f>SUM(F16:F20)</f>
        <v>0</v>
      </c>
      <c r="G21" s="240">
        <f>SUM(G16:G20)</f>
        <v>2124000</v>
      </c>
      <c r="H21" s="241">
        <f>SUM(H16:H20)</f>
        <v>5070000</v>
      </c>
    </row>
    <row r="22" spans="1:8" ht="15.75" customHeight="1" thickTop="1">
      <c r="A22" s="339">
        <v>2012</v>
      </c>
      <c r="B22" s="216" t="s">
        <v>170</v>
      </c>
      <c r="C22" s="217">
        <v>6000000</v>
      </c>
      <c r="D22" s="229">
        <v>884000</v>
      </c>
      <c r="E22" s="229">
        <v>442000</v>
      </c>
      <c r="F22" s="229"/>
      <c r="G22" s="229">
        <f>1326000-E22</f>
        <v>884000</v>
      </c>
      <c r="H22" s="221">
        <f>SUM(D22:G22)</f>
        <v>2210000</v>
      </c>
    </row>
    <row r="23" spans="1:8" ht="15.75" customHeight="1">
      <c r="A23" s="340"/>
      <c r="B23" s="235" t="s">
        <v>219</v>
      </c>
      <c r="C23" s="236">
        <v>7500000</v>
      </c>
      <c r="D23" s="237">
        <v>880000</v>
      </c>
      <c r="E23" s="237">
        <v>440000</v>
      </c>
      <c r="F23" s="237"/>
      <c r="G23" s="237">
        <f>1320000-E23</f>
        <v>880000</v>
      </c>
      <c r="H23" s="221">
        <f>SUM(D23:G23)</f>
        <v>2200000</v>
      </c>
    </row>
    <row r="24" spans="1:8" ht="33" customHeight="1">
      <c r="A24" s="340"/>
      <c r="B24" s="232" t="s">
        <v>221</v>
      </c>
      <c r="C24" s="233">
        <v>4000000</v>
      </c>
      <c r="D24" s="231">
        <v>376000</v>
      </c>
      <c r="E24" s="231">
        <v>112800</v>
      </c>
      <c r="F24" s="231"/>
      <c r="G24" s="231">
        <f>564000-E24</f>
        <v>451200</v>
      </c>
      <c r="H24" s="221">
        <f>SUM(D24:G24)</f>
        <v>940000</v>
      </c>
    </row>
    <row r="25" spans="1:8" ht="15.75" customHeight="1">
      <c r="A25" s="340"/>
      <c r="B25" s="232" t="s">
        <v>220</v>
      </c>
      <c r="C25" s="233">
        <v>3000000</v>
      </c>
      <c r="D25" s="231">
        <v>24000</v>
      </c>
      <c r="E25" s="231">
        <v>36000</v>
      </c>
      <c r="F25" s="231"/>
      <c r="G25" s="231"/>
      <c r="H25" s="221">
        <f>SUM(D25:G25)</f>
        <v>60000</v>
      </c>
    </row>
    <row r="26" spans="1:8" ht="55.5" customHeight="1" thickBot="1">
      <c r="A26" s="340"/>
      <c r="B26" s="232" t="s">
        <v>172</v>
      </c>
      <c r="C26" s="233">
        <v>1000000</v>
      </c>
      <c r="D26" s="242">
        <v>350000</v>
      </c>
      <c r="E26" s="242"/>
      <c r="F26" s="242"/>
      <c r="G26" s="242">
        <v>500000</v>
      </c>
      <c r="H26" s="221">
        <f>SUM(D26:G26)</f>
        <v>850000</v>
      </c>
    </row>
    <row r="27" spans="1:8" ht="15.75" customHeight="1" thickBot="1" thickTop="1">
      <c r="A27" s="225" t="s">
        <v>25</v>
      </c>
      <c r="B27" s="164" t="s">
        <v>217</v>
      </c>
      <c r="C27" s="240" t="s">
        <v>217</v>
      </c>
      <c r="D27" s="240">
        <f>SUM(D22:D26)</f>
        <v>2514000</v>
      </c>
      <c r="E27" s="240">
        <f>SUM(E22:E26)</f>
        <v>1030800</v>
      </c>
      <c r="F27" s="240">
        <f>SUM(F22:F26)</f>
        <v>0</v>
      </c>
      <c r="G27" s="240">
        <f>SUM(G22:G26)</f>
        <v>2715200</v>
      </c>
      <c r="H27" s="241">
        <f>SUM(H22:H26)</f>
        <v>6260000</v>
      </c>
    </row>
    <row r="28" spans="1:8" ht="36.75" customHeight="1" thickBot="1" thickTop="1">
      <c r="A28" s="243"/>
      <c r="B28" s="243"/>
      <c r="C28" s="244"/>
      <c r="D28" s="244"/>
      <c r="E28" s="244"/>
      <c r="F28" s="244"/>
      <c r="G28" s="244"/>
      <c r="H28" s="244"/>
    </row>
    <row r="29" spans="1:8" ht="18" customHeight="1" thickBot="1" thickTop="1">
      <c r="A29" s="336" t="s">
        <v>222</v>
      </c>
      <c r="B29" s="337"/>
      <c r="C29" s="337"/>
      <c r="D29" s="337"/>
      <c r="E29" s="337"/>
      <c r="F29" s="337"/>
      <c r="G29" s="337"/>
      <c r="H29" s="338"/>
    </row>
    <row r="30" spans="1:8" ht="20.25" customHeight="1" thickTop="1">
      <c r="A30" s="345">
        <v>2010</v>
      </c>
      <c r="B30" s="245" t="s">
        <v>223</v>
      </c>
      <c r="C30" s="246">
        <v>857660</v>
      </c>
      <c r="D30" s="246">
        <v>50000</v>
      </c>
      <c r="E30" s="246">
        <v>168000</v>
      </c>
      <c r="F30" s="246"/>
      <c r="G30" s="246">
        <v>0</v>
      </c>
      <c r="H30" s="247">
        <f>SUM(D30:G30)</f>
        <v>218000</v>
      </c>
    </row>
    <row r="31" spans="1:8" ht="16.5" customHeight="1" thickBot="1">
      <c r="A31" s="346"/>
      <c r="B31" s="249" t="s">
        <v>224</v>
      </c>
      <c r="C31" s="250">
        <v>500204</v>
      </c>
      <c r="D31" s="250">
        <v>250204</v>
      </c>
      <c r="E31" s="250">
        <v>250000</v>
      </c>
      <c r="F31" s="250"/>
      <c r="G31" s="250"/>
      <c r="H31" s="251">
        <f>SUM(D31:G31)</f>
        <v>500204</v>
      </c>
    </row>
    <row r="32" spans="1:8" ht="16.5" customHeight="1" thickBot="1" thickTop="1">
      <c r="A32" s="225" t="s">
        <v>25</v>
      </c>
      <c r="B32" s="252" t="s">
        <v>217</v>
      </c>
      <c r="C32" s="240" t="s">
        <v>217</v>
      </c>
      <c r="D32" s="240">
        <f>SUM(D29:D31)</f>
        <v>300204</v>
      </c>
      <c r="E32" s="240">
        <f>SUM(E29:E31)</f>
        <v>418000</v>
      </c>
      <c r="F32" s="240">
        <f>SUM(F29:F31)</f>
        <v>0</v>
      </c>
      <c r="G32" s="240">
        <f>SUM(G29:G31)</f>
        <v>0</v>
      </c>
      <c r="H32" s="241">
        <f>SUM(H29:H31)</f>
        <v>718204</v>
      </c>
    </row>
    <row r="33" spans="1:8" ht="18.75" customHeight="1" thickBot="1" thickTop="1">
      <c r="A33" s="253">
        <v>2011</v>
      </c>
      <c r="B33" s="254" t="s">
        <v>225</v>
      </c>
      <c r="C33" s="229">
        <v>800000</v>
      </c>
      <c r="D33" s="229">
        <v>520000</v>
      </c>
      <c r="E33" s="229">
        <v>120000</v>
      </c>
      <c r="F33" s="229"/>
      <c r="G33" s="229"/>
      <c r="H33" s="247">
        <f>SUM(D33:G33)</f>
        <v>640000</v>
      </c>
    </row>
    <row r="34" spans="1:8" ht="17.25" customHeight="1" thickBot="1" thickTop="1">
      <c r="A34" s="225" t="s">
        <v>25</v>
      </c>
      <c r="B34" s="252" t="s">
        <v>217</v>
      </c>
      <c r="C34" s="240" t="s">
        <v>217</v>
      </c>
      <c r="D34" s="240">
        <f>SUM(D33:D33)</f>
        <v>520000</v>
      </c>
      <c r="E34" s="240">
        <f>SUM(E33:E33)</f>
        <v>120000</v>
      </c>
      <c r="F34" s="240">
        <f>SUM(F33:F33)</f>
        <v>0</v>
      </c>
      <c r="G34" s="240">
        <f>SUM(G33:G33)</f>
        <v>0</v>
      </c>
      <c r="H34" s="241">
        <f>SUM(H33:H33)</f>
        <v>640000</v>
      </c>
    </row>
    <row r="35" spans="1:8" ht="17.25" customHeight="1" thickBot="1" thickTop="1">
      <c r="A35" s="243"/>
      <c r="B35" s="255"/>
      <c r="C35" s="244"/>
      <c r="D35" s="244"/>
      <c r="E35" s="244"/>
      <c r="F35" s="244"/>
      <c r="G35" s="244"/>
      <c r="H35" s="244"/>
    </row>
    <row r="36" spans="1:8" ht="18.75" customHeight="1" thickBot="1" thickTop="1">
      <c r="A36" s="336" t="s">
        <v>226</v>
      </c>
      <c r="B36" s="337"/>
      <c r="C36" s="337"/>
      <c r="D36" s="337"/>
      <c r="E36" s="337"/>
      <c r="F36" s="337"/>
      <c r="G36" s="337"/>
      <c r="H36" s="338"/>
    </row>
    <row r="37" spans="1:8" ht="27" customHeight="1" thickTop="1">
      <c r="A37" s="347">
        <v>2010</v>
      </c>
      <c r="B37" s="256" t="s">
        <v>227</v>
      </c>
      <c r="C37" s="229">
        <v>400000</v>
      </c>
      <c r="D37" s="229">
        <v>400000</v>
      </c>
      <c r="E37" s="257"/>
      <c r="F37" s="257"/>
      <c r="G37" s="257"/>
      <c r="H37" s="258">
        <f>SUM(D37:G37)</f>
        <v>400000</v>
      </c>
    </row>
    <row r="38" spans="1:8" ht="42.75" customHeight="1" thickBot="1">
      <c r="A38" s="348"/>
      <c r="B38" s="260" t="s">
        <v>228</v>
      </c>
      <c r="C38" s="261">
        <v>1000000</v>
      </c>
      <c r="D38" s="261">
        <v>350000</v>
      </c>
      <c r="E38" s="261">
        <v>150000</v>
      </c>
      <c r="F38" s="261"/>
      <c r="G38" s="261"/>
      <c r="H38" s="262">
        <f>SUM(D38:G38)</f>
        <v>500000</v>
      </c>
    </row>
    <row r="39" spans="1:8" ht="18" customHeight="1" thickBot="1" thickTop="1">
      <c r="A39" s="225" t="s">
        <v>25</v>
      </c>
      <c r="B39" s="252" t="s">
        <v>217</v>
      </c>
      <c r="C39" s="240" t="s">
        <v>217</v>
      </c>
      <c r="D39" s="240">
        <f>SUM(D36:D38)</f>
        <v>750000</v>
      </c>
      <c r="E39" s="240">
        <f>SUM(E36:E38)</f>
        <v>150000</v>
      </c>
      <c r="F39" s="240">
        <f>SUM(F36:F38)</f>
        <v>0</v>
      </c>
      <c r="G39" s="240">
        <f>SUM(G36:G38)</f>
        <v>0</v>
      </c>
      <c r="H39" s="241">
        <f>SUM(H37:H38)</f>
        <v>900000</v>
      </c>
    </row>
    <row r="40" spans="1:8" ht="38.25" customHeight="1" thickBot="1" thickTop="1">
      <c r="A40" s="259">
        <v>2011</v>
      </c>
      <c r="B40" s="260" t="s">
        <v>228</v>
      </c>
      <c r="C40" s="261">
        <v>1000000</v>
      </c>
      <c r="D40" s="261">
        <v>350000</v>
      </c>
      <c r="E40" s="261">
        <v>150000</v>
      </c>
      <c r="F40" s="261"/>
      <c r="G40" s="261"/>
      <c r="H40" s="262">
        <f>SUM(D40:G40)</f>
        <v>500000</v>
      </c>
    </row>
    <row r="41" spans="1:8" ht="24.75" customHeight="1" thickBot="1" thickTop="1">
      <c r="A41" s="225" t="s">
        <v>25</v>
      </c>
      <c r="B41" s="252" t="s">
        <v>217</v>
      </c>
      <c r="C41" s="240" t="s">
        <v>217</v>
      </c>
      <c r="D41" s="240">
        <f>SUM(D40:D40)</f>
        <v>350000</v>
      </c>
      <c r="E41" s="240">
        <f>SUM(E40:E40)</f>
        <v>150000</v>
      </c>
      <c r="F41" s="240">
        <f>SUM(F40:F40)</f>
        <v>0</v>
      </c>
      <c r="G41" s="240">
        <f>SUM(G40:G40)</f>
        <v>0</v>
      </c>
      <c r="H41" s="241">
        <f>SUM(H40:H40)</f>
        <v>500000</v>
      </c>
    </row>
    <row r="42" spans="1:8" ht="36.75" customHeight="1" thickBot="1" thickTop="1">
      <c r="A42" s="253">
        <v>2012</v>
      </c>
      <c r="B42" s="260" t="s">
        <v>228</v>
      </c>
      <c r="C42" s="261">
        <v>1000000</v>
      </c>
      <c r="D42" s="261">
        <v>300000</v>
      </c>
      <c r="E42" s="261"/>
      <c r="F42" s="261"/>
      <c r="G42" s="261"/>
      <c r="H42" s="262">
        <f>SUM(D42:G42)</f>
        <v>300000</v>
      </c>
    </row>
    <row r="43" spans="1:8" ht="24" customHeight="1" thickBot="1" thickTop="1">
      <c r="A43" s="225" t="s">
        <v>25</v>
      </c>
      <c r="B43" s="252" t="s">
        <v>217</v>
      </c>
      <c r="C43" s="240" t="s">
        <v>217</v>
      </c>
      <c r="D43" s="240">
        <f>SUM(D42:D42)</f>
        <v>300000</v>
      </c>
      <c r="E43" s="240">
        <f>SUM(E42:E42)</f>
        <v>0</v>
      </c>
      <c r="F43" s="240">
        <f>SUM(F42:F42)</f>
        <v>0</v>
      </c>
      <c r="G43" s="240">
        <f>SUM(G42:G42)</f>
        <v>0</v>
      </c>
      <c r="H43" s="241">
        <f>SUM(H42:H42)</f>
        <v>300000</v>
      </c>
    </row>
    <row r="44" spans="1:8" ht="16.5" customHeight="1" thickBot="1" thickTop="1">
      <c r="A44" s="243"/>
      <c r="B44" s="255"/>
      <c r="C44" s="244"/>
      <c r="D44" s="244"/>
      <c r="E44" s="244"/>
      <c r="F44" s="244"/>
      <c r="G44" s="244"/>
      <c r="H44" s="244"/>
    </row>
    <row r="45" spans="1:8" ht="15" customHeight="1" thickBot="1" thickTop="1">
      <c r="A45" s="336" t="s">
        <v>229</v>
      </c>
      <c r="B45" s="337"/>
      <c r="C45" s="337"/>
      <c r="D45" s="337"/>
      <c r="E45" s="337"/>
      <c r="F45" s="337"/>
      <c r="G45" s="337"/>
      <c r="H45" s="338"/>
    </row>
    <row r="46" spans="1:8" ht="24.75" customHeight="1" thickTop="1">
      <c r="A46" s="347">
        <v>2010</v>
      </c>
      <c r="B46" s="263" t="s">
        <v>176</v>
      </c>
      <c r="C46" s="217">
        <v>300000</v>
      </c>
      <c r="D46" s="217">
        <v>300000</v>
      </c>
      <c r="E46" s="217"/>
      <c r="F46" s="217">
        <v>0</v>
      </c>
      <c r="G46" s="217">
        <v>0</v>
      </c>
      <c r="H46" s="218">
        <f>SUM(D46:G46)</f>
        <v>300000</v>
      </c>
    </row>
    <row r="47" spans="1:8" ht="15.75" customHeight="1">
      <c r="A47" s="346"/>
      <c r="B47" s="254" t="s">
        <v>183</v>
      </c>
      <c r="C47" s="264">
        <v>185000</v>
      </c>
      <c r="D47" s="264">
        <v>185000</v>
      </c>
      <c r="E47" s="264"/>
      <c r="F47" s="264">
        <v>0</v>
      </c>
      <c r="G47" s="264">
        <v>0</v>
      </c>
      <c r="H47" s="265">
        <f>SUM(D47:G47)</f>
        <v>185000</v>
      </c>
    </row>
    <row r="48" spans="1:8" ht="26.25" customHeight="1" thickBot="1">
      <c r="A48" s="348"/>
      <c r="B48" s="266" t="s">
        <v>204</v>
      </c>
      <c r="C48" s="267">
        <v>1350000</v>
      </c>
      <c r="D48" s="267">
        <v>684000</v>
      </c>
      <c r="E48" s="267">
        <v>666000</v>
      </c>
      <c r="F48" s="267">
        <v>0</v>
      </c>
      <c r="G48" s="267">
        <v>0</v>
      </c>
      <c r="H48" s="268">
        <f>SUM(D48:G48)</f>
        <v>1350000</v>
      </c>
    </row>
    <row r="49" spans="1:8" ht="15.75" customHeight="1" thickBot="1" thickTop="1">
      <c r="A49" s="225" t="s">
        <v>25</v>
      </c>
      <c r="B49" s="252" t="s">
        <v>217</v>
      </c>
      <c r="C49" s="240" t="s">
        <v>217</v>
      </c>
      <c r="D49" s="240">
        <f>SUM(D46:D48)</f>
        <v>1169000</v>
      </c>
      <c r="E49" s="240">
        <f>SUM(E46:E48)</f>
        <v>666000</v>
      </c>
      <c r="F49" s="240">
        <f>SUM(F46:F48)</f>
        <v>0</v>
      </c>
      <c r="G49" s="240">
        <f>SUM(G46:G48)</f>
        <v>0</v>
      </c>
      <c r="H49" s="241">
        <f>SUM(H46:H48)</f>
        <v>1835000</v>
      </c>
    </row>
    <row r="50" spans="1:8" ht="25.5" customHeight="1" thickBot="1" thickTop="1">
      <c r="A50" s="248">
        <v>2011</v>
      </c>
      <c r="B50" s="245" t="s">
        <v>230</v>
      </c>
      <c r="C50" s="231">
        <v>90000</v>
      </c>
      <c r="D50" s="231">
        <v>65000</v>
      </c>
      <c r="E50" s="231">
        <v>25000</v>
      </c>
      <c r="F50" s="231"/>
      <c r="G50" s="231"/>
      <c r="H50" s="265">
        <f>SUM(D50:G50)</f>
        <v>90000</v>
      </c>
    </row>
    <row r="51" spans="1:8" ht="19.5" customHeight="1" thickBot="1" thickTop="1">
      <c r="A51" s="225" t="s">
        <v>25</v>
      </c>
      <c r="B51" s="252" t="s">
        <v>217</v>
      </c>
      <c r="C51" s="240" t="s">
        <v>217</v>
      </c>
      <c r="D51" s="240">
        <f>SUM(D50:D50)</f>
        <v>65000</v>
      </c>
      <c r="E51" s="240">
        <f>SUM(E50:E50)</f>
        <v>25000</v>
      </c>
      <c r="F51" s="240">
        <f>SUM(F50:F50)</f>
        <v>0</v>
      </c>
      <c r="G51" s="240">
        <f>SUM(G50:G50)</f>
        <v>0</v>
      </c>
      <c r="H51" s="241">
        <f>SUM(H50:H50)</f>
        <v>90000</v>
      </c>
    </row>
    <row r="52" spans="1:8" ht="19.5" customHeight="1" thickBot="1" thickTop="1">
      <c r="A52" s="248">
        <v>2012</v>
      </c>
      <c r="B52" s="245" t="s">
        <v>231</v>
      </c>
      <c r="C52" s="231">
        <v>300000</v>
      </c>
      <c r="D52" s="231">
        <v>100000</v>
      </c>
      <c r="E52" s="231">
        <v>200000</v>
      </c>
      <c r="F52" s="231"/>
      <c r="G52" s="231"/>
      <c r="H52" s="265">
        <f>SUM(D52:G52)</f>
        <v>300000</v>
      </c>
    </row>
    <row r="53" spans="1:8" ht="17.25" customHeight="1" thickBot="1" thickTop="1">
      <c r="A53" s="225" t="s">
        <v>25</v>
      </c>
      <c r="B53" s="252" t="s">
        <v>217</v>
      </c>
      <c r="C53" s="240" t="s">
        <v>217</v>
      </c>
      <c r="D53" s="240">
        <f>SUM(D52:D52)</f>
        <v>100000</v>
      </c>
      <c r="E53" s="240">
        <f>SUM(E52:E52)</f>
        <v>200000</v>
      </c>
      <c r="F53" s="240">
        <f>SUM(F52:F52)</f>
        <v>0</v>
      </c>
      <c r="G53" s="240">
        <f>SUM(G52:G52)</f>
        <v>0</v>
      </c>
      <c r="H53" s="241">
        <f>SUM(H52:H52)</f>
        <v>300000</v>
      </c>
    </row>
    <row r="54" spans="2:8" ht="30" customHeight="1" thickTop="1">
      <c r="B54" s="271"/>
      <c r="C54" s="150"/>
      <c r="D54" s="150"/>
      <c r="E54" s="150"/>
      <c r="F54" s="150"/>
      <c r="G54" s="150"/>
      <c r="H54" s="150"/>
    </row>
    <row r="55" spans="2:8" ht="12.75">
      <c r="B55" s="271"/>
      <c r="C55" s="150"/>
      <c r="D55" s="150"/>
      <c r="E55" s="150"/>
      <c r="F55" s="150"/>
      <c r="G55" s="150"/>
      <c r="H55" s="150"/>
    </row>
    <row r="56" spans="2:8" ht="12.75">
      <c r="B56" s="271"/>
      <c r="C56" s="150"/>
      <c r="D56" s="150"/>
      <c r="E56" s="150"/>
      <c r="F56" s="150"/>
      <c r="G56" s="150"/>
      <c r="H56" s="150"/>
    </row>
    <row r="57" spans="2:8" ht="12.75">
      <c r="B57" s="271"/>
      <c r="C57" s="150"/>
      <c r="D57" s="150"/>
      <c r="E57" s="150"/>
      <c r="F57" s="150"/>
      <c r="G57" s="150"/>
      <c r="H57" s="150"/>
    </row>
    <row r="58" spans="2:8" ht="12.75">
      <c r="B58" s="271"/>
      <c r="C58" s="150"/>
      <c r="D58" s="150"/>
      <c r="E58" s="150"/>
      <c r="F58" s="150"/>
      <c r="G58" s="150"/>
      <c r="H58" s="150"/>
    </row>
    <row r="59" spans="2:8" ht="12.75">
      <c r="B59" s="271"/>
      <c r="C59" s="150"/>
      <c r="D59" s="150"/>
      <c r="E59" s="150"/>
      <c r="F59" s="150"/>
      <c r="G59" s="150"/>
      <c r="H59" s="150"/>
    </row>
    <row r="60" spans="2:8" ht="12.75">
      <c r="B60" s="271"/>
      <c r="C60" s="150"/>
      <c r="D60" s="150"/>
      <c r="E60" s="150"/>
      <c r="F60" s="150"/>
      <c r="G60" s="150"/>
      <c r="H60" s="150"/>
    </row>
    <row r="61" spans="2:8" ht="12.75">
      <c r="B61" s="271"/>
      <c r="C61" s="150"/>
      <c r="D61" s="150"/>
      <c r="E61" s="150"/>
      <c r="F61" s="150"/>
      <c r="G61" s="150"/>
      <c r="H61" s="150"/>
    </row>
    <row r="62" spans="2:8" ht="12.75">
      <c r="B62" s="271"/>
      <c r="C62" s="150"/>
      <c r="D62" s="150"/>
      <c r="E62" s="150"/>
      <c r="F62" s="150"/>
      <c r="G62" s="150"/>
      <c r="H62" s="150"/>
    </row>
    <row r="63" spans="2:8" ht="12.75">
      <c r="B63" s="271"/>
      <c r="C63" s="150"/>
      <c r="D63" s="150"/>
      <c r="E63" s="150"/>
      <c r="F63" s="150"/>
      <c r="G63" s="150"/>
      <c r="H63" s="150"/>
    </row>
    <row r="64" spans="2:8" ht="12.75">
      <c r="B64" s="271"/>
      <c r="C64" s="150"/>
      <c r="D64" s="150"/>
      <c r="E64" s="150"/>
      <c r="F64" s="150"/>
      <c r="G64" s="150"/>
      <c r="H64" s="150"/>
    </row>
    <row r="65" spans="2:8" ht="12.75">
      <c r="B65" s="271"/>
      <c r="C65" s="150"/>
      <c r="D65" s="150"/>
      <c r="E65" s="150"/>
      <c r="F65" s="150"/>
      <c r="G65" s="150"/>
      <c r="H65" s="150"/>
    </row>
    <row r="66" spans="2:8" ht="12.75">
      <c r="B66" s="271"/>
      <c r="C66" s="150"/>
      <c r="D66" s="150"/>
      <c r="E66" s="150"/>
      <c r="F66" s="150"/>
      <c r="G66" s="150"/>
      <c r="H66" s="150"/>
    </row>
    <row r="67" spans="2:8" ht="12.75">
      <c r="B67" s="271"/>
      <c r="C67" s="150"/>
      <c r="D67" s="150"/>
      <c r="E67" s="150"/>
      <c r="F67" s="150"/>
      <c r="G67" s="150"/>
      <c r="H67" s="150"/>
    </row>
    <row r="68" spans="2:8" ht="12.75">
      <c r="B68" s="271"/>
      <c r="C68" s="150"/>
      <c r="D68" s="150"/>
      <c r="E68" s="150"/>
      <c r="F68" s="150"/>
      <c r="G68" s="150"/>
      <c r="H68" s="150"/>
    </row>
    <row r="69" spans="2:8" ht="12.75">
      <c r="B69" s="271"/>
      <c r="C69" s="150"/>
      <c r="D69" s="150"/>
      <c r="E69" s="150"/>
      <c r="F69" s="150"/>
      <c r="G69" s="150"/>
      <c r="H69" s="150"/>
    </row>
    <row r="70" spans="2:8" ht="12.75">
      <c r="B70" s="271"/>
      <c r="C70" s="150"/>
      <c r="D70" s="150"/>
      <c r="E70" s="150"/>
      <c r="F70" s="150"/>
      <c r="G70" s="150"/>
      <c r="H70" s="150"/>
    </row>
    <row r="71" spans="2:8" ht="12.75">
      <c r="B71" s="271"/>
      <c r="C71" s="150"/>
      <c r="D71" s="150"/>
      <c r="E71" s="150"/>
      <c r="F71" s="150"/>
      <c r="G71" s="150"/>
      <c r="H71" s="150"/>
    </row>
    <row r="72" spans="2:8" ht="12.75">
      <c r="B72" s="271"/>
      <c r="C72" s="150"/>
      <c r="D72" s="150"/>
      <c r="E72" s="150"/>
      <c r="F72" s="150"/>
      <c r="G72" s="150"/>
      <c r="H72" s="150"/>
    </row>
    <row r="73" spans="2:8" ht="12.75">
      <c r="B73" s="271"/>
      <c r="C73" s="150"/>
      <c r="D73" s="150"/>
      <c r="E73" s="150"/>
      <c r="F73" s="150"/>
      <c r="G73" s="150"/>
      <c r="H73" s="150"/>
    </row>
    <row r="74" spans="2:8" ht="12.75">
      <c r="B74" s="271"/>
      <c r="C74" s="150"/>
      <c r="D74" s="150"/>
      <c r="E74" s="150"/>
      <c r="F74" s="150"/>
      <c r="G74" s="150"/>
      <c r="H74" s="150"/>
    </row>
    <row r="75" spans="2:8" ht="12.75">
      <c r="B75" s="271"/>
      <c r="C75" s="150"/>
      <c r="D75" s="150"/>
      <c r="E75" s="150"/>
      <c r="F75" s="150"/>
      <c r="G75" s="150"/>
      <c r="H75" s="150"/>
    </row>
    <row r="76" spans="2:8" ht="12.75">
      <c r="B76" s="271"/>
      <c r="C76" s="150"/>
      <c r="D76" s="150"/>
      <c r="E76" s="150"/>
      <c r="F76" s="150"/>
      <c r="G76" s="150"/>
      <c r="H76" s="150"/>
    </row>
    <row r="77" spans="2:8" ht="12.75">
      <c r="B77" s="271"/>
      <c r="C77" s="150"/>
      <c r="D77" s="150"/>
      <c r="E77" s="150"/>
      <c r="F77" s="150"/>
      <c r="G77" s="150"/>
      <c r="H77" s="150"/>
    </row>
    <row r="78" spans="2:8" ht="12.75">
      <c r="B78" s="271"/>
      <c r="C78" s="150"/>
      <c r="D78" s="150"/>
      <c r="E78" s="150"/>
      <c r="F78" s="150"/>
      <c r="G78" s="150"/>
      <c r="H78" s="150"/>
    </row>
    <row r="79" spans="2:8" ht="12.75">
      <c r="B79" s="271"/>
      <c r="C79" s="150"/>
      <c r="D79" s="150"/>
      <c r="E79" s="150"/>
      <c r="F79" s="150"/>
      <c r="G79" s="150"/>
      <c r="H79" s="150"/>
    </row>
    <row r="80" spans="2:8" ht="12.75">
      <c r="B80" s="271"/>
      <c r="C80" s="150"/>
      <c r="D80" s="150"/>
      <c r="E80" s="150"/>
      <c r="F80" s="150"/>
      <c r="G80" s="150"/>
      <c r="H80" s="150"/>
    </row>
    <row r="81" spans="2:8" ht="12.75">
      <c r="B81" s="271"/>
      <c r="C81" s="150"/>
      <c r="D81" s="150"/>
      <c r="E81" s="150"/>
      <c r="F81" s="150"/>
      <c r="G81" s="150"/>
      <c r="H81" s="150"/>
    </row>
    <row r="82" spans="2:8" ht="12.75">
      <c r="B82" s="271"/>
      <c r="C82" s="150"/>
      <c r="D82" s="150"/>
      <c r="E82" s="150"/>
      <c r="F82" s="150"/>
      <c r="G82" s="150"/>
      <c r="H82" s="150"/>
    </row>
    <row r="83" spans="2:8" ht="12.75">
      <c r="B83" s="271"/>
      <c r="C83" s="150"/>
      <c r="D83" s="150"/>
      <c r="E83" s="150"/>
      <c r="F83" s="150"/>
      <c r="G83" s="150"/>
      <c r="H83" s="150"/>
    </row>
    <row r="84" spans="2:8" ht="12.75">
      <c r="B84" s="271"/>
      <c r="C84" s="150"/>
      <c r="D84" s="150"/>
      <c r="E84" s="150"/>
      <c r="F84" s="150"/>
      <c r="G84" s="150"/>
      <c r="H84" s="150"/>
    </row>
    <row r="85" spans="2:8" ht="12.75">
      <c r="B85" s="271"/>
      <c r="C85" s="150"/>
      <c r="D85" s="150"/>
      <c r="E85" s="150"/>
      <c r="F85" s="150"/>
      <c r="G85" s="150"/>
      <c r="H85" s="150"/>
    </row>
    <row r="86" spans="2:8" ht="12.75">
      <c r="B86" s="271"/>
      <c r="C86" s="150"/>
      <c r="D86" s="150"/>
      <c r="E86" s="150"/>
      <c r="F86" s="150"/>
      <c r="G86" s="150"/>
      <c r="H86" s="150"/>
    </row>
    <row r="87" spans="2:8" ht="12.75">
      <c r="B87" s="271"/>
      <c r="C87" s="150"/>
      <c r="D87" s="150"/>
      <c r="E87" s="150"/>
      <c r="F87" s="150"/>
      <c r="G87" s="150"/>
      <c r="H87" s="150"/>
    </row>
    <row r="88" spans="2:8" ht="12.75">
      <c r="B88" s="271"/>
      <c r="C88" s="150"/>
      <c r="D88" s="150"/>
      <c r="E88" s="150"/>
      <c r="F88" s="150"/>
      <c r="G88" s="150"/>
      <c r="H88" s="150"/>
    </row>
    <row r="89" spans="2:8" ht="12.75">
      <c r="B89" s="271"/>
      <c r="C89" s="150"/>
      <c r="D89" s="150"/>
      <c r="E89" s="150"/>
      <c r="F89" s="150"/>
      <c r="G89" s="150"/>
      <c r="H89" s="150"/>
    </row>
    <row r="90" spans="2:8" ht="12.75">
      <c r="B90" s="271"/>
      <c r="C90" s="150"/>
      <c r="D90" s="150"/>
      <c r="E90" s="150"/>
      <c r="F90" s="150"/>
      <c r="G90" s="150"/>
      <c r="H90" s="150"/>
    </row>
    <row r="91" spans="2:8" ht="12.75">
      <c r="B91" s="271"/>
      <c r="C91" s="150"/>
      <c r="D91" s="150"/>
      <c r="E91" s="150"/>
      <c r="F91" s="150"/>
      <c r="G91" s="150"/>
      <c r="H91" s="150"/>
    </row>
    <row r="92" spans="2:8" ht="12.75">
      <c r="B92" s="271"/>
      <c r="C92" s="150"/>
      <c r="D92" s="150"/>
      <c r="E92" s="150"/>
      <c r="F92" s="150"/>
      <c r="G92" s="150"/>
      <c r="H92" s="150"/>
    </row>
    <row r="93" spans="2:8" ht="12.75">
      <c r="B93" s="271"/>
      <c r="C93" s="150"/>
      <c r="D93" s="150"/>
      <c r="E93" s="150"/>
      <c r="F93" s="150"/>
      <c r="G93" s="150"/>
      <c r="H93" s="150"/>
    </row>
    <row r="94" spans="2:8" ht="12.75">
      <c r="B94" s="271"/>
      <c r="C94" s="150"/>
      <c r="D94" s="150"/>
      <c r="E94" s="150"/>
      <c r="F94" s="150"/>
      <c r="G94" s="150"/>
      <c r="H94" s="150"/>
    </row>
    <row r="95" spans="2:8" ht="12.75">
      <c r="B95" s="271"/>
      <c r="C95" s="150"/>
      <c r="D95" s="150"/>
      <c r="E95" s="150"/>
      <c r="F95" s="150"/>
      <c r="G95" s="150"/>
      <c r="H95" s="150"/>
    </row>
    <row r="96" spans="2:8" ht="12.75">
      <c r="B96" s="271"/>
      <c r="C96" s="150"/>
      <c r="D96" s="150"/>
      <c r="E96" s="150"/>
      <c r="F96" s="150"/>
      <c r="G96" s="150"/>
      <c r="H96" s="150"/>
    </row>
    <row r="97" spans="2:8" ht="12.75">
      <c r="B97" s="271"/>
      <c r="C97" s="150"/>
      <c r="D97" s="150"/>
      <c r="E97" s="150"/>
      <c r="F97" s="150"/>
      <c r="G97" s="150"/>
      <c r="H97" s="150"/>
    </row>
    <row r="98" spans="2:8" ht="12.75">
      <c r="B98" s="271"/>
      <c r="C98" s="150"/>
      <c r="D98" s="150"/>
      <c r="E98" s="150"/>
      <c r="F98" s="150"/>
      <c r="G98" s="150"/>
      <c r="H98" s="150"/>
    </row>
    <row r="99" spans="2:8" ht="12.75">
      <c r="B99" s="271"/>
      <c r="C99" s="150"/>
      <c r="D99" s="150"/>
      <c r="E99" s="150"/>
      <c r="F99" s="150"/>
      <c r="G99" s="150"/>
      <c r="H99" s="150"/>
    </row>
    <row r="100" spans="2:8" ht="12.75">
      <c r="B100" s="271"/>
      <c r="C100" s="150"/>
      <c r="D100" s="150"/>
      <c r="E100" s="150"/>
      <c r="F100" s="150"/>
      <c r="G100" s="150"/>
      <c r="H100" s="150"/>
    </row>
    <row r="101" spans="2:8" ht="12.75">
      <c r="B101" s="271"/>
      <c r="C101" s="150"/>
      <c r="D101" s="150"/>
      <c r="E101" s="150"/>
      <c r="F101" s="150"/>
      <c r="G101" s="150"/>
      <c r="H101" s="150"/>
    </row>
    <row r="102" spans="2:8" ht="12.75">
      <c r="B102" s="271"/>
      <c r="C102" s="150"/>
      <c r="D102" s="150"/>
      <c r="E102" s="150"/>
      <c r="F102" s="150"/>
      <c r="G102" s="150"/>
      <c r="H102" s="150"/>
    </row>
    <row r="103" spans="2:8" ht="12.75">
      <c r="B103" s="271"/>
      <c r="C103" s="150"/>
      <c r="D103" s="150"/>
      <c r="E103" s="150"/>
      <c r="F103" s="150"/>
      <c r="G103" s="150"/>
      <c r="H103" s="150"/>
    </row>
    <row r="104" spans="2:8" ht="12.75">
      <c r="B104" s="271"/>
      <c r="C104" s="150"/>
      <c r="D104" s="150"/>
      <c r="E104" s="150"/>
      <c r="F104" s="150"/>
      <c r="G104" s="150"/>
      <c r="H104" s="150"/>
    </row>
    <row r="105" spans="2:8" ht="12.75">
      <c r="B105" s="271"/>
      <c r="C105" s="150"/>
      <c r="D105" s="150"/>
      <c r="E105" s="150"/>
      <c r="F105" s="150"/>
      <c r="G105" s="150"/>
      <c r="H105" s="150"/>
    </row>
    <row r="106" spans="2:8" ht="12.75">
      <c r="B106" s="271"/>
      <c r="C106" s="150"/>
      <c r="D106" s="150"/>
      <c r="E106" s="150"/>
      <c r="F106" s="150"/>
      <c r="G106" s="150"/>
      <c r="H106" s="150"/>
    </row>
    <row r="107" spans="2:8" ht="12.75">
      <c r="B107" s="271"/>
      <c r="C107" s="150"/>
      <c r="D107" s="150"/>
      <c r="E107" s="150"/>
      <c r="F107" s="150"/>
      <c r="G107" s="150"/>
      <c r="H107" s="150"/>
    </row>
    <row r="108" spans="2:8" ht="12.75">
      <c r="B108" s="271"/>
      <c r="C108" s="150"/>
      <c r="D108" s="150"/>
      <c r="E108" s="150"/>
      <c r="F108" s="150"/>
      <c r="G108" s="150"/>
      <c r="H108" s="150"/>
    </row>
    <row r="109" spans="2:8" ht="12.75">
      <c r="B109" s="271"/>
      <c r="C109" s="150"/>
      <c r="D109" s="150"/>
      <c r="E109" s="150"/>
      <c r="F109" s="150"/>
      <c r="G109" s="150"/>
      <c r="H109" s="150"/>
    </row>
    <row r="110" spans="2:8" ht="12.75">
      <c r="B110" s="271"/>
      <c r="C110" s="150"/>
      <c r="D110" s="150"/>
      <c r="E110" s="150"/>
      <c r="F110" s="150"/>
      <c r="G110" s="150"/>
      <c r="H110" s="150"/>
    </row>
    <row r="111" spans="2:8" ht="12.75">
      <c r="B111" s="271"/>
      <c r="C111" s="150"/>
      <c r="D111" s="150"/>
      <c r="E111" s="150"/>
      <c r="F111" s="150"/>
      <c r="G111" s="150"/>
      <c r="H111" s="150"/>
    </row>
    <row r="112" spans="2:8" ht="12.75">
      <c r="B112" s="271"/>
      <c r="C112" s="150"/>
      <c r="D112" s="150"/>
      <c r="E112" s="150"/>
      <c r="F112" s="150"/>
      <c r="G112" s="150"/>
      <c r="H112" s="150"/>
    </row>
    <row r="113" spans="2:8" ht="12.75">
      <c r="B113" s="271"/>
      <c r="C113" s="150"/>
      <c r="D113" s="150"/>
      <c r="E113" s="150"/>
      <c r="F113" s="150"/>
      <c r="G113" s="150"/>
      <c r="H113" s="150"/>
    </row>
    <row r="114" spans="2:8" ht="12.75">
      <c r="B114" s="271"/>
      <c r="C114" s="150"/>
      <c r="D114" s="150"/>
      <c r="E114" s="150"/>
      <c r="F114" s="150"/>
      <c r="G114" s="150"/>
      <c r="H114" s="150"/>
    </row>
    <row r="115" spans="2:8" ht="12.75">
      <c r="B115" s="271"/>
      <c r="C115" s="150"/>
      <c r="D115" s="150"/>
      <c r="E115" s="150"/>
      <c r="F115" s="150"/>
      <c r="G115" s="150"/>
      <c r="H115" s="150"/>
    </row>
    <row r="116" spans="2:8" ht="12.75">
      <c r="B116" s="271"/>
      <c r="C116" s="150"/>
      <c r="D116" s="150"/>
      <c r="E116" s="150"/>
      <c r="F116" s="150"/>
      <c r="G116" s="150"/>
      <c r="H116" s="150"/>
    </row>
    <row r="117" spans="2:8" ht="12.75">
      <c r="B117" s="271"/>
      <c r="C117" s="150"/>
      <c r="D117" s="150"/>
      <c r="E117" s="150"/>
      <c r="F117" s="150"/>
      <c r="G117" s="150"/>
      <c r="H117" s="150"/>
    </row>
    <row r="118" spans="2:8" ht="12.75">
      <c r="B118" s="271"/>
      <c r="C118" s="150"/>
      <c r="D118" s="150"/>
      <c r="E118" s="150"/>
      <c r="F118" s="150"/>
      <c r="G118" s="150"/>
      <c r="H118" s="150"/>
    </row>
    <row r="119" spans="2:8" ht="12.75">
      <c r="B119" s="271"/>
      <c r="C119" s="150"/>
      <c r="D119" s="150"/>
      <c r="E119" s="150"/>
      <c r="F119" s="150"/>
      <c r="G119" s="150"/>
      <c r="H119" s="150"/>
    </row>
    <row r="120" spans="2:8" ht="12.75">
      <c r="B120" s="271"/>
      <c r="C120" s="150"/>
      <c r="D120" s="150"/>
      <c r="E120" s="150"/>
      <c r="F120" s="150"/>
      <c r="G120" s="150"/>
      <c r="H120" s="150"/>
    </row>
    <row r="121" spans="2:8" ht="12.75">
      <c r="B121" s="271"/>
      <c r="C121" s="150"/>
      <c r="D121" s="150"/>
      <c r="E121" s="150"/>
      <c r="F121" s="150"/>
      <c r="G121" s="150"/>
      <c r="H121" s="150"/>
    </row>
    <row r="122" spans="2:8" ht="12.75">
      <c r="B122" s="271"/>
      <c r="C122" s="150"/>
      <c r="D122" s="150"/>
      <c r="E122" s="150"/>
      <c r="F122" s="150"/>
      <c r="G122" s="150"/>
      <c r="H122" s="150"/>
    </row>
    <row r="123" spans="2:8" ht="12.75">
      <c r="B123" s="271"/>
      <c r="C123" s="150"/>
      <c r="D123" s="150"/>
      <c r="E123" s="150"/>
      <c r="F123" s="150"/>
      <c r="G123" s="150"/>
      <c r="H123" s="150"/>
    </row>
    <row r="124" spans="2:8" ht="12.75">
      <c r="B124" s="271"/>
      <c r="C124" s="150"/>
      <c r="D124" s="150"/>
      <c r="E124" s="150"/>
      <c r="F124" s="150"/>
      <c r="G124" s="150"/>
      <c r="H124" s="150"/>
    </row>
    <row r="125" spans="2:8" ht="12.75">
      <c r="B125" s="271"/>
      <c r="C125" s="150"/>
      <c r="D125" s="150"/>
      <c r="E125" s="150"/>
      <c r="F125" s="150"/>
      <c r="G125" s="150"/>
      <c r="H125" s="150"/>
    </row>
    <row r="126" spans="2:8" ht="12.75">
      <c r="B126" s="271"/>
      <c r="C126" s="150"/>
      <c r="D126" s="150"/>
      <c r="E126" s="150"/>
      <c r="F126" s="150"/>
      <c r="G126" s="150"/>
      <c r="H126" s="150"/>
    </row>
    <row r="127" spans="2:8" ht="12.75">
      <c r="B127" s="271"/>
      <c r="C127" s="150"/>
      <c r="D127" s="150"/>
      <c r="E127" s="150"/>
      <c r="F127" s="150"/>
      <c r="G127" s="150"/>
      <c r="H127" s="150"/>
    </row>
    <row r="128" spans="2:8" ht="12.75">
      <c r="B128" s="271"/>
      <c r="C128" s="150"/>
      <c r="D128" s="150"/>
      <c r="E128" s="150"/>
      <c r="F128" s="150"/>
      <c r="G128" s="150"/>
      <c r="H128" s="150"/>
    </row>
    <row r="129" spans="2:8" ht="12.75">
      <c r="B129" s="271"/>
      <c r="C129" s="150"/>
      <c r="D129" s="150"/>
      <c r="E129" s="150"/>
      <c r="F129" s="150"/>
      <c r="G129" s="150"/>
      <c r="H129" s="150"/>
    </row>
    <row r="130" spans="2:8" ht="12.75">
      <c r="B130" s="271"/>
      <c r="C130" s="150"/>
      <c r="D130" s="150"/>
      <c r="E130" s="150"/>
      <c r="F130" s="150"/>
      <c r="G130" s="150"/>
      <c r="H130" s="150"/>
    </row>
    <row r="131" spans="2:8" ht="12.75">
      <c r="B131" s="271"/>
      <c r="C131" s="150"/>
      <c r="D131" s="150"/>
      <c r="E131" s="150"/>
      <c r="F131" s="150"/>
      <c r="G131" s="150"/>
      <c r="H131" s="150"/>
    </row>
    <row r="132" spans="2:8" ht="12.75">
      <c r="B132" s="271"/>
      <c r="C132" s="150"/>
      <c r="D132" s="150"/>
      <c r="E132" s="150"/>
      <c r="F132" s="150"/>
      <c r="G132" s="150"/>
      <c r="H132" s="150"/>
    </row>
    <row r="133" spans="2:8" ht="12.75">
      <c r="B133" s="271"/>
      <c r="C133" s="150"/>
      <c r="D133" s="150"/>
      <c r="E133" s="150"/>
      <c r="F133" s="150"/>
      <c r="G133" s="150"/>
      <c r="H133" s="150"/>
    </row>
    <row r="134" spans="2:8" ht="12.75">
      <c r="B134" s="271"/>
      <c r="C134" s="150"/>
      <c r="D134" s="150"/>
      <c r="E134" s="150"/>
      <c r="F134" s="150"/>
      <c r="G134" s="150"/>
      <c r="H134" s="150"/>
    </row>
    <row r="135" spans="2:8" ht="12.75">
      <c r="B135" s="271"/>
      <c r="C135" s="150"/>
      <c r="D135" s="150"/>
      <c r="E135" s="150"/>
      <c r="F135" s="150"/>
      <c r="G135" s="150"/>
      <c r="H135" s="150"/>
    </row>
    <row r="136" spans="2:8" ht="12.75">
      <c r="B136" s="271"/>
      <c r="C136" s="150"/>
      <c r="D136" s="150"/>
      <c r="E136" s="150"/>
      <c r="F136" s="150"/>
      <c r="G136" s="150"/>
      <c r="H136" s="150"/>
    </row>
    <row r="137" spans="2:8" ht="12.75">
      <c r="B137" s="271"/>
      <c r="C137" s="150"/>
      <c r="D137" s="150"/>
      <c r="E137" s="150"/>
      <c r="F137" s="150"/>
      <c r="G137" s="150"/>
      <c r="H137" s="150"/>
    </row>
    <row r="138" spans="2:8" ht="12.75">
      <c r="B138" s="271"/>
      <c r="C138" s="150"/>
      <c r="D138" s="150"/>
      <c r="E138" s="150"/>
      <c r="F138" s="150"/>
      <c r="G138" s="150"/>
      <c r="H138" s="150"/>
    </row>
    <row r="139" spans="2:8" ht="12.75">
      <c r="B139" s="271"/>
      <c r="C139" s="150"/>
      <c r="D139" s="150"/>
      <c r="E139" s="150"/>
      <c r="F139" s="150"/>
      <c r="G139" s="150"/>
      <c r="H139" s="150"/>
    </row>
    <row r="140" spans="2:8" ht="12.75">
      <c r="B140" s="271"/>
      <c r="C140" s="150"/>
      <c r="D140" s="150"/>
      <c r="E140" s="150"/>
      <c r="F140" s="150"/>
      <c r="G140" s="150"/>
      <c r="H140" s="150"/>
    </row>
    <row r="141" spans="2:8" ht="12.75">
      <c r="B141" s="271"/>
      <c r="C141" s="150"/>
      <c r="D141" s="150"/>
      <c r="E141" s="150"/>
      <c r="F141" s="150"/>
      <c r="G141" s="150"/>
      <c r="H141" s="150"/>
    </row>
    <row r="142" spans="2:8" ht="12.75">
      <c r="B142" s="271"/>
      <c r="C142" s="150"/>
      <c r="D142" s="150"/>
      <c r="E142" s="150"/>
      <c r="F142" s="150"/>
      <c r="G142" s="150"/>
      <c r="H142" s="150"/>
    </row>
    <row r="143" spans="2:8" ht="12.75">
      <c r="B143" s="271"/>
      <c r="C143" s="150"/>
      <c r="D143" s="150"/>
      <c r="E143" s="150"/>
      <c r="F143" s="150"/>
      <c r="G143" s="150"/>
      <c r="H143" s="150"/>
    </row>
    <row r="144" spans="2:8" ht="12.75">
      <c r="B144" s="271"/>
      <c r="C144" s="150"/>
      <c r="D144" s="150"/>
      <c r="E144" s="150"/>
      <c r="F144" s="150"/>
      <c r="G144" s="150"/>
      <c r="H144" s="150"/>
    </row>
    <row r="145" spans="2:8" ht="12.75">
      <c r="B145" s="271"/>
      <c r="C145" s="150"/>
      <c r="D145" s="150"/>
      <c r="E145" s="150"/>
      <c r="F145" s="150"/>
      <c r="G145" s="150"/>
      <c r="H145" s="150"/>
    </row>
    <row r="146" spans="2:8" ht="12.75">
      <c r="B146" s="271"/>
      <c r="C146" s="150"/>
      <c r="D146" s="150"/>
      <c r="E146" s="150"/>
      <c r="F146" s="150"/>
      <c r="G146" s="150"/>
      <c r="H146" s="150"/>
    </row>
    <row r="147" spans="3:8" ht="12.75">
      <c r="C147" s="150"/>
      <c r="D147" s="150"/>
      <c r="E147" s="150"/>
      <c r="F147" s="150"/>
      <c r="G147" s="150"/>
      <c r="H147" s="150"/>
    </row>
    <row r="148" spans="3:8" ht="12.75">
      <c r="C148" s="150"/>
      <c r="D148" s="150"/>
      <c r="E148" s="150"/>
      <c r="F148" s="150"/>
      <c r="G148" s="150"/>
      <c r="H148" s="150"/>
    </row>
    <row r="149" spans="3:8" ht="12.75">
      <c r="C149" s="150"/>
      <c r="D149" s="150"/>
      <c r="E149" s="150"/>
      <c r="F149" s="150"/>
      <c r="G149" s="150"/>
      <c r="H149" s="150"/>
    </row>
    <row r="150" spans="3:8" ht="12.75">
      <c r="C150" s="150"/>
      <c r="D150" s="150"/>
      <c r="E150" s="150"/>
      <c r="F150" s="150"/>
      <c r="G150" s="150"/>
      <c r="H150" s="150"/>
    </row>
    <row r="151" spans="3:8" ht="12.75">
      <c r="C151" s="150"/>
      <c r="D151" s="150"/>
      <c r="E151" s="150"/>
      <c r="F151" s="150"/>
      <c r="G151" s="150"/>
      <c r="H151" s="150"/>
    </row>
    <row r="152" spans="3:8" ht="12.75">
      <c r="C152" s="150"/>
      <c r="D152" s="150"/>
      <c r="E152" s="150"/>
      <c r="F152" s="150"/>
      <c r="G152" s="150"/>
      <c r="H152" s="150"/>
    </row>
    <row r="153" spans="3:8" ht="12.75">
      <c r="C153" s="150"/>
      <c r="D153" s="150"/>
      <c r="E153" s="150"/>
      <c r="F153" s="150"/>
      <c r="G153" s="150"/>
      <c r="H153" s="150"/>
    </row>
    <row r="154" spans="3:8" ht="12.75">
      <c r="C154" s="150"/>
      <c r="D154" s="150"/>
      <c r="E154" s="150"/>
      <c r="F154" s="150"/>
      <c r="G154" s="150"/>
      <c r="H154" s="150"/>
    </row>
    <row r="155" spans="3:8" ht="12.75">
      <c r="C155" s="150"/>
      <c r="D155" s="150"/>
      <c r="E155" s="150"/>
      <c r="F155" s="150"/>
      <c r="G155" s="150"/>
      <c r="H155" s="150"/>
    </row>
    <row r="156" spans="3:8" ht="12.75">
      <c r="C156" s="150"/>
      <c r="D156" s="150"/>
      <c r="E156" s="150"/>
      <c r="F156" s="150"/>
      <c r="G156" s="150"/>
      <c r="H156" s="150"/>
    </row>
    <row r="157" spans="3:8" ht="12.75">
      <c r="C157" s="150"/>
      <c r="D157" s="150"/>
      <c r="E157" s="150"/>
      <c r="F157" s="150"/>
      <c r="G157" s="150"/>
      <c r="H157" s="150"/>
    </row>
    <row r="158" spans="3:8" ht="12.75">
      <c r="C158" s="150"/>
      <c r="D158" s="150"/>
      <c r="E158" s="150"/>
      <c r="F158" s="150"/>
      <c r="G158" s="150"/>
      <c r="H158" s="150"/>
    </row>
    <row r="159" spans="3:8" ht="12.75">
      <c r="C159" s="150"/>
      <c r="D159" s="150"/>
      <c r="E159" s="150"/>
      <c r="F159" s="150"/>
      <c r="G159" s="150"/>
      <c r="H159" s="150"/>
    </row>
    <row r="160" spans="3:8" ht="12.75">
      <c r="C160" s="150"/>
      <c r="D160" s="150"/>
      <c r="E160" s="150"/>
      <c r="F160" s="150"/>
      <c r="G160" s="150"/>
      <c r="H160" s="150"/>
    </row>
    <row r="161" spans="3:8" ht="12.75">
      <c r="C161" s="150"/>
      <c r="D161" s="150"/>
      <c r="E161" s="150"/>
      <c r="F161" s="150"/>
      <c r="G161" s="150"/>
      <c r="H161" s="150"/>
    </row>
    <row r="162" spans="3:8" ht="12.75">
      <c r="C162" s="150"/>
      <c r="D162" s="150"/>
      <c r="E162" s="150"/>
      <c r="F162" s="150"/>
      <c r="G162" s="150"/>
      <c r="H162" s="150"/>
    </row>
    <row r="163" spans="3:8" ht="12.75">
      <c r="C163" s="150"/>
      <c r="D163" s="150"/>
      <c r="E163" s="150"/>
      <c r="F163" s="150"/>
      <c r="G163" s="150"/>
      <c r="H163" s="150"/>
    </row>
    <row r="164" spans="3:8" ht="12.75">
      <c r="C164" s="150"/>
      <c r="D164" s="150"/>
      <c r="E164" s="150"/>
      <c r="F164" s="150"/>
      <c r="G164" s="150"/>
      <c r="H164" s="150"/>
    </row>
    <row r="165" spans="3:8" ht="12.75">
      <c r="C165" s="150"/>
      <c r="D165" s="150"/>
      <c r="E165" s="150"/>
      <c r="F165" s="150"/>
      <c r="G165" s="150"/>
      <c r="H165" s="150"/>
    </row>
    <row r="166" spans="3:8" ht="12.75">
      <c r="C166" s="150"/>
      <c r="D166" s="150"/>
      <c r="E166" s="150"/>
      <c r="F166" s="150"/>
      <c r="G166" s="150"/>
      <c r="H166" s="150"/>
    </row>
    <row r="167" spans="3:8" ht="12.75">
      <c r="C167" s="150"/>
      <c r="D167" s="150"/>
      <c r="E167" s="150"/>
      <c r="F167" s="150"/>
      <c r="G167" s="150"/>
      <c r="H167" s="150"/>
    </row>
    <row r="168" spans="3:8" ht="12.75">
      <c r="C168" s="150"/>
      <c r="D168" s="150"/>
      <c r="E168" s="150"/>
      <c r="F168" s="150"/>
      <c r="G168" s="150"/>
      <c r="H168" s="150"/>
    </row>
    <row r="169" spans="3:8" ht="12.75">
      <c r="C169" s="150"/>
      <c r="D169" s="150"/>
      <c r="E169" s="150"/>
      <c r="F169" s="150"/>
      <c r="G169" s="150"/>
      <c r="H169" s="150"/>
    </row>
    <row r="170" spans="3:8" ht="12.75">
      <c r="C170" s="150"/>
      <c r="D170" s="150"/>
      <c r="E170" s="150"/>
      <c r="F170" s="150"/>
      <c r="G170" s="150"/>
      <c r="H170" s="150"/>
    </row>
    <row r="171" spans="3:8" ht="12.75">
      <c r="C171" s="150"/>
      <c r="D171" s="150"/>
      <c r="E171" s="150"/>
      <c r="F171" s="150"/>
      <c r="G171" s="150"/>
      <c r="H171" s="150"/>
    </row>
    <row r="172" spans="3:8" ht="12.75">
      <c r="C172" s="150"/>
      <c r="D172" s="150"/>
      <c r="E172" s="150"/>
      <c r="F172" s="150"/>
      <c r="G172" s="150"/>
      <c r="H172" s="150"/>
    </row>
    <row r="173" spans="3:8" ht="12.75">
      <c r="C173" s="150"/>
      <c r="D173" s="150"/>
      <c r="E173" s="150"/>
      <c r="F173" s="150"/>
      <c r="G173" s="150"/>
      <c r="H173" s="150"/>
    </row>
    <row r="174" spans="3:8" ht="12.75">
      <c r="C174" s="150"/>
      <c r="D174" s="150"/>
      <c r="E174" s="150"/>
      <c r="F174" s="150"/>
      <c r="G174" s="150"/>
      <c r="H174" s="150"/>
    </row>
    <row r="175" spans="3:8" ht="12.75">
      <c r="C175" s="150"/>
      <c r="D175" s="150"/>
      <c r="E175" s="150"/>
      <c r="F175" s="150"/>
      <c r="G175" s="150"/>
      <c r="H175" s="150"/>
    </row>
    <row r="176" spans="3:8" ht="12.75">
      <c r="C176" s="150"/>
      <c r="D176" s="150"/>
      <c r="E176" s="150"/>
      <c r="F176" s="150"/>
      <c r="G176" s="150"/>
      <c r="H176" s="150"/>
    </row>
    <row r="177" spans="3:8" ht="12.75">
      <c r="C177" s="150"/>
      <c r="D177" s="150"/>
      <c r="E177" s="150"/>
      <c r="F177" s="150"/>
      <c r="G177" s="150"/>
      <c r="H177" s="150"/>
    </row>
    <row r="178" spans="3:8" ht="12.75">
      <c r="C178" s="150"/>
      <c r="D178" s="150"/>
      <c r="E178" s="150"/>
      <c r="F178" s="150"/>
      <c r="G178" s="150"/>
      <c r="H178" s="150"/>
    </row>
    <row r="179" spans="3:8" ht="12.75">
      <c r="C179" s="150"/>
      <c r="D179" s="150"/>
      <c r="E179" s="150"/>
      <c r="F179" s="150"/>
      <c r="G179" s="150"/>
      <c r="H179" s="150"/>
    </row>
    <row r="180" spans="3:8" ht="12.75">
      <c r="C180" s="150"/>
      <c r="D180" s="150"/>
      <c r="E180" s="150"/>
      <c r="F180" s="150"/>
      <c r="G180" s="150"/>
      <c r="H180" s="150"/>
    </row>
    <row r="181" spans="3:8" ht="12.75">
      <c r="C181" s="150"/>
      <c r="D181" s="150"/>
      <c r="E181" s="150"/>
      <c r="F181" s="150"/>
      <c r="G181" s="150"/>
      <c r="H181" s="150"/>
    </row>
    <row r="182" spans="3:8" ht="12.75">
      <c r="C182" s="150"/>
      <c r="D182" s="150"/>
      <c r="E182" s="150"/>
      <c r="F182" s="150"/>
      <c r="G182" s="150"/>
      <c r="H182" s="150"/>
    </row>
    <row r="183" spans="3:8" ht="12.75">
      <c r="C183" s="150"/>
      <c r="D183" s="150"/>
      <c r="E183" s="150"/>
      <c r="F183" s="150"/>
      <c r="G183" s="150"/>
      <c r="H183" s="150"/>
    </row>
    <row r="184" spans="3:8" ht="12.75">
      <c r="C184" s="150"/>
      <c r="D184" s="150"/>
      <c r="E184" s="150"/>
      <c r="F184" s="150"/>
      <c r="G184" s="150"/>
      <c r="H184" s="150"/>
    </row>
    <row r="185" spans="3:8" ht="12.75">
      <c r="C185" s="150"/>
      <c r="D185" s="150"/>
      <c r="E185" s="150"/>
      <c r="F185" s="150"/>
      <c r="G185" s="150"/>
      <c r="H185" s="150"/>
    </row>
    <row r="186" spans="3:8" ht="12.75">
      <c r="C186" s="150"/>
      <c r="D186" s="150"/>
      <c r="E186" s="150"/>
      <c r="F186" s="150"/>
      <c r="G186" s="150"/>
      <c r="H186" s="150"/>
    </row>
    <row r="187" spans="3:8" ht="12.75">
      <c r="C187" s="150"/>
      <c r="D187" s="150"/>
      <c r="E187" s="150"/>
      <c r="F187" s="150"/>
      <c r="G187" s="150"/>
      <c r="H187" s="150"/>
    </row>
    <row r="188" spans="3:8" ht="12.75">
      <c r="C188" s="150"/>
      <c r="D188" s="150"/>
      <c r="E188" s="150"/>
      <c r="F188" s="150"/>
      <c r="G188" s="150"/>
      <c r="H188" s="150"/>
    </row>
    <row r="189" spans="3:8" ht="12.75">
      <c r="C189" s="150"/>
      <c r="D189" s="150"/>
      <c r="E189" s="150"/>
      <c r="F189" s="150"/>
      <c r="G189" s="150"/>
      <c r="H189" s="150"/>
    </row>
    <row r="190" spans="3:8" ht="12.75">
      <c r="C190" s="150"/>
      <c r="D190" s="150"/>
      <c r="E190" s="150"/>
      <c r="F190" s="150"/>
      <c r="G190" s="150"/>
      <c r="H190" s="150"/>
    </row>
    <row r="191" spans="3:8" ht="12.75">
      <c r="C191" s="150"/>
      <c r="D191" s="150"/>
      <c r="E191" s="150"/>
      <c r="F191" s="150"/>
      <c r="G191" s="150"/>
      <c r="H191" s="150"/>
    </row>
    <row r="192" spans="3:8" ht="12.75">
      <c r="C192" s="150"/>
      <c r="D192" s="150"/>
      <c r="E192" s="150"/>
      <c r="F192" s="150"/>
      <c r="G192" s="150"/>
      <c r="H192" s="150"/>
    </row>
    <row r="193" spans="3:8" ht="12.75">
      <c r="C193" s="150"/>
      <c r="D193" s="150"/>
      <c r="E193" s="150"/>
      <c r="F193" s="150"/>
      <c r="G193" s="150"/>
      <c r="H193" s="150"/>
    </row>
    <row r="194" spans="3:8" ht="12.75">
      <c r="C194" s="150"/>
      <c r="D194" s="150"/>
      <c r="E194" s="150"/>
      <c r="F194" s="150"/>
      <c r="G194" s="150"/>
      <c r="H194" s="150"/>
    </row>
    <row r="195" spans="3:8" ht="12.75">
      <c r="C195" s="150"/>
      <c r="D195" s="150"/>
      <c r="E195" s="150"/>
      <c r="F195" s="150"/>
      <c r="G195" s="150"/>
      <c r="H195" s="150"/>
    </row>
    <row r="196" spans="3:8" ht="12.75">
      <c r="C196" s="150"/>
      <c r="D196" s="150"/>
      <c r="E196" s="150"/>
      <c r="F196" s="150"/>
      <c r="G196" s="150"/>
      <c r="H196" s="150"/>
    </row>
    <row r="197" spans="3:8" ht="12.75">
      <c r="C197" s="150"/>
      <c r="D197" s="150"/>
      <c r="E197" s="150"/>
      <c r="F197" s="150"/>
      <c r="G197" s="150"/>
      <c r="H197" s="150"/>
    </row>
    <row r="198" spans="3:8" ht="12.75">
      <c r="C198" s="150"/>
      <c r="D198" s="150"/>
      <c r="E198" s="150"/>
      <c r="F198" s="150"/>
      <c r="G198" s="150"/>
      <c r="H198" s="150"/>
    </row>
    <row r="199" spans="3:8" ht="12.75">
      <c r="C199" s="150"/>
      <c r="D199" s="150"/>
      <c r="E199" s="150"/>
      <c r="F199" s="150"/>
      <c r="G199" s="150"/>
      <c r="H199" s="150"/>
    </row>
    <row r="200" spans="3:8" ht="12.75">
      <c r="C200" s="150"/>
      <c r="D200" s="150"/>
      <c r="E200" s="150"/>
      <c r="F200" s="150"/>
      <c r="G200" s="150"/>
      <c r="H200" s="150"/>
    </row>
    <row r="201" spans="3:8" ht="12.75">
      <c r="C201" s="150"/>
      <c r="D201" s="150"/>
      <c r="E201" s="150"/>
      <c r="F201" s="150"/>
      <c r="G201" s="150"/>
      <c r="H201" s="150"/>
    </row>
    <row r="202" spans="3:8" ht="12.75">
      <c r="C202" s="150"/>
      <c r="D202" s="150"/>
      <c r="E202" s="150"/>
      <c r="F202" s="150"/>
      <c r="G202" s="150"/>
      <c r="H202" s="150"/>
    </row>
    <row r="203" spans="3:8" ht="12.75">
      <c r="C203" s="150"/>
      <c r="D203" s="150"/>
      <c r="E203" s="150"/>
      <c r="F203" s="150"/>
      <c r="G203" s="150"/>
      <c r="H203" s="150"/>
    </row>
    <row r="204" spans="3:8" ht="12.75">
      <c r="C204" s="150"/>
      <c r="D204" s="150"/>
      <c r="E204" s="150"/>
      <c r="F204" s="150"/>
      <c r="G204" s="150"/>
      <c r="H204" s="150"/>
    </row>
    <row r="205" spans="3:8" ht="12.75">
      <c r="C205" s="150"/>
      <c r="D205" s="150"/>
      <c r="E205" s="150"/>
      <c r="F205" s="150"/>
      <c r="G205" s="150"/>
      <c r="H205" s="150"/>
    </row>
    <row r="206" spans="3:8" ht="12.75">
      <c r="C206" s="150"/>
      <c r="D206" s="150"/>
      <c r="E206" s="150"/>
      <c r="F206" s="150"/>
      <c r="G206" s="150"/>
      <c r="H206" s="150"/>
    </row>
    <row r="207" spans="3:8" ht="12.75">
      <c r="C207" s="150"/>
      <c r="D207" s="150"/>
      <c r="E207" s="150"/>
      <c r="F207" s="150"/>
      <c r="G207" s="150"/>
      <c r="H207" s="150"/>
    </row>
    <row r="208" spans="3:8" ht="12.75">
      <c r="C208" s="150"/>
      <c r="D208" s="150"/>
      <c r="E208" s="150"/>
      <c r="F208" s="150"/>
      <c r="G208" s="150"/>
      <c r="H208" s="150"/>
    </row>
    <row r="209" spans="3:8" ht="12.75">
      <c r="C209" s="150"/>
      <c r="D209" s="150"/>
      <c r="E209" s="150"/>
      <c r="F209" s="150"/>
      <c r="G209" s="150"/>
      <c r="H209" s="150"/>
    </row>
    <row r="210" spans="3:8" ht="12.75">
      <c r="C210" s="150"/>
      <c r="D210" s="150"/>
      <c r="E210" s="150"/>
      <c r="F210" s="150"/>
      <c r="G210" s="150"/>
      <c r="H210" s="150"/>
    </row>
    <row r="211" spans="3:8" ht="12.75">
      <c r="C211" s="150"/>
      <c r="D211" s="150"/>
      <c r="E211" s="150"/>
      <c r="F211" s="150"/>
      <c r="G211" s="150"/>
      <c r="H211" s="150"/>
    </row>
  </sheetData>
  <mergeCells count="16">
    <mergeCell ref="A37:A38"/>
    <mergeCell ref="A45:H45"/>
    <mergeCell ref="A46:A48"/>
    <mergeCell ref="A1:B2"/>
    <mergeCell ref="A5:H5"/>
    <mergeCell ref="A7:A8"/>
    <mergeCell ref="B7:B8"/>
    <mergeCell ref="C7:C8"/>
    <mergeCell ref="D7:H7"/>
    <mergeCell ref="A9:H9"/>
    <mergeCell ref="A36:H36"/>
    <mergeCell ref="A22:A26"/>
    <mergeCell ref="A10:A14"/>
    <mergeCell ref="A16:A20"/>
    <mergeCell ref="A29:H29"/>
    <mergeCell ref="A30:A3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C3" sqref="C3"/>
    </sheetView>
  </sheetViews>
  <sheetFormatPr defaultColWidth="9.33203125" defaultRowHeight="19.5" customHeight="1"/>
  <cols>
    <col min="1" max="1" width="5.83203125" style="0" customWidth="1"/>
    <col min="2" max="2" width="5.5" style="0" customWidth="1"/>
    <col min="3" max="3" width="80.83203125" style="0" customWidth="1"/>
    <col min="4" max="4" width="22" style="0" customWidth="1"/>
  </cols>
  <sheetData>
    <row r="1" ht="19.5" customHeight="1">
      <c r="A1" s="75" t="s">
        <v>243</v>
      </c>
    </row>
    <row r="2" ht="19.5" customHeight="1">
      <c r="A2" s="77" t="s">
        <v>238</v>
      </c>
    </row>
    <row r="3" ht="12" customHeight="1"/>
    <row r="4" spans="1:4" ht="26.25" customHeight="1">
      <c r="A4" s="82"/>
      <c r="B4" s="82"/>
      <c r="C4" s="328" t="s">
        <v>140</v>
      </c>
      <c r="D4" s="328"/>
    </row>
    <row r="5" spans="1:4" ht="19.5" customHeight="1">
      <c r="A5" s="82"/>
      <c r="B5" s="82"/>
      <c r="C5" s="83"/>
      <c r="D5" s="83"/>
    </row>
    <row r="6" spans="1:4" ht="19.5" customHeight="1">
      <c r="A6" s="360" t="s">
        <v>139</v>
      </c>
      <c r="B6" s="360"/>
      <c r="C6" s="360"/>
      <c r="D6" s="360"/>
    </row>
    <row r="7" spans="1:4" ht="19.5" customHeight="1" thickBot="1">
      <c r="A7" s="84"/>
      <c r="B7" s="84"/>
      <c r="C7" s="84"/>
      <c r="D7" s="84"/>
    </row>
    <row r="8" spans="1:4" ht="19.5" customHeight="1" thickBot="1" thickTop="1">
      <c r="A8" s="85" t="s">
        <v>104</v>
      </c>
      <c r="B8" s="361" t="s">
        <v>119</v>
      </c>
      <c r="C8" s="361"/>
      <c r="D8" s="86">
        <f>D9+D16</f>
        <v>1174236</v>
      </c>
    </row>
    <row r="9" spans="1:4" ht="19.5" customHeight="1" thickTop="1">
      <c r="A9" s="87"/>
      <c r="B9" s="362" t="s">
        <v>137</v>
      </c>
      <c r="C9" s="362"/>
      <c r="D9" s="88">
        <f>SUM(D10:D15)</f>
        <v>963900</v>
      </c>
    </row>
    <row r="10" spans="1:4" ht="32.25" customHeight="1">
      <c r="A10" s="89"/>
      <c r="B10" s="90" t="s">
        <v>120</v>
      </c>
      <c r="C10" s="274" t="s">
        <v>121</v>
      </c>
      <c r="D10" s="91">
        <v>200000</v>
      </c>
    </row>
    <row r="11" spans="1:4" ht="23.25" customHeight="1">
      <c r="A11" s="89"/>
      <c r="B11" s="90" t="s">
        <v>120</v>
      </c>
      <c r="C11" s="274" t="s">
        <v>122</v>
      </c>
      <c r="D11" s="91">
        <v>227900</v>
      </c>
    </row>
    <row r="12" spans="1:4" ht="21.75" customHeight="1">
      <c r="A12" s="89"/>
      <c r="B12" s="90" t="s">
        <v>120</v>
      </c>
      <c r="C12" s="274" t="s">
        <v>123</v>
      </c>
      <c r="D12" s="91">
        <v>50000</v>
      </c>
    </row>
    <row r="13" spans="1:4" ht="32.25" customHeight="1">
      <c r="A13" s="89"/>
      <c r="B13" s="90" t="s">
        <v>120</v>
      </c>
      <c r="C13" s="274" t="s">
        <v>126</v>
      </c>
      <c r="D13" s="91">
        <v>8000</v>
      </c>
    </row>
    <row r="14" spans="1:4" ht="36" customHeight="1">
      <c r="A14" s="89"/>
      <c r="B14" s="90" t="s">
        <v>120</v>
      </c>
      <c r="C14" s="274" t="s">
        <v>127</v>
      </c>
      <c r="D14" s="91">
        <v>470000</v>
      </c>
    </row>
    <row r="15" spans="1:4" ht="30.75" customHeight="1">
      <c r="A15" s="92"/>
      <c r="B15" s="90" t="s">
        <v>120</v>
      </c>
      <c r="C15" s="274" t="s">
        <v>136</v>
      </c>
      <c r="D15" s="94">
        <v>8000</v>
      </c>
    </row>
    <row r="16" spans="1:4" ht="24" customHeight="1">
      <c r="A16" s="89"/>
      <c r="B16" s="363" t="s">
        <v>138</v>
      </c>
      <c r="C16" s="364"/>
      <c r="D16" s="116">
        <f>SUM(D17:D20)</f>
        <v>210336</v>
      </c>
    </row>
    <row r="17" spans="1:4" ht="28.5" customHeight="1">
      <c r="A17" s="89"/>
      <c r="B17" s="90" t="s">
        <v>120</v>
      </c>
      <c r="C17" s="274" t="s">
        <v>124</v>
      </c>
      <c r="D17" s="91">
        <v>170000</v>
      </c>
    </row>
    <row r="18" spans="1:4" ht="34.5" customHeight="1">
      <c r="A18" s="89"/>
      <c r="B18" s="90" t="s">
        <v>120</v>
      </c>
      <c r="C18" s="274" t="s">
        <v>125</v>
      </c>
      <c r="D18" s="91">
        <v>20000</v>
      </c>
    </row>
    <row r="19" spans="1:4" ht="33" customHeight="1">
      <c r="A19" s="92"/>
      <c r="B19" s="93" t="s">
        <v>120</v>
      </c>
      <c r="C19" s="275" t="s">
        <v>236</v>
      </c>
      <c r="D19" s="94">
        <v>2500</v>
      </c>
    </row>
    <row r="20" spans="1:4" ht="32.25" customHeight="1" thickBot="1">
      <c r="A20" s="92"/>
      <c r="B20" s="93" t="s">
        <v>120</v>
      </c>
      <c r="C20" s="275" t="s">
        <v>237</v>
      </c>
      <c r="D20" s="94">
        <v>17836</v>
      </c>
    </row>
    <row r="21" spans="1:4" ht="19.5" customHeight="1" thickBot="1" thickTop="1">
      <c r="A21" s="85" t="s">
        <v>105</v>
      </c>
      <c r="B21" s="361" t="s">
        <v>128</v>
      </c>
      <c r="C21" s="361"/>
      <c r="D21" s="86">
        <f>D22+D24</f>
        <v>450000</v>
      </c>
    </row>
    <row r="22" spans="1:4" ht="19.5" customHeight="1" thickTop="1">
      <c r="A22" s="87"/>
      <c r="B22" s="362" t="s">
        <v>137</v>
      </c>
      <c r="C22" s="362"/>
      <c r="D22" s="88">
        <f>D23</f>
        <v>400000</v>
      </c>
    </row>
    <row r="23" spans="1:4" ht="30" customHeight="1">
      <c r="A23" s="89"/>
      <c r="B23" s="90" t="s">
        <v>120</v>
      </c>
      <c r="C23" s="274" t="s">
        <v>129</v>
      </c>
      <c r="D23" s="95">
        <v>400000</v>
      </c>
    </row>
    <row r="24" spans="1:4" ht="22.5" customHeight="1">
      <c r="A24" s="92"/>
      <c r="B24" s="363" t="s">
        <v>138</v>
      </c>
      <c r="C24" s="364"/>
      <c r="D24" s="115">
        <f>D25</f>
        <v>50000</v>
      </c>
    </row>
    <row r="25" spans="1:4" ht="19.5" customHeight="1" thickBot="1">
      <c r="A25" s="96"/>
      <c r="B25" s="97" t="s">
        <v>120</v>
      </c>
      <c r="C25" s="276" t="s">
        <v>130</v>
      </c>
      <c r="D25" s="98">
        <v>50000</v>
      </c>
    </row>
    <row r="26" spans="1:4" ht="19.5" customHeight="1" thickBot="1" thickTop="1">
      <c r="A26" s="99"/>
      <c r="B26" s="99"/>
      <c r="C26" s="100" t="s">
        <v>23</v>
      </c>
      <c r="D26" s="86">
        <f>D21+D8</f>
        <v>1624236</v>
      </c>
    </row>
    <row r="27" spans="1:4" ht="19.5" customHeight="1" thickTop="1">
      <c r="A27" s="82"/>
      <c r="B27" s="82"/>
      <c r="C27" s="82"/>
      <c r="D27" s="82"/>
    </row>
    <row r="28" spans="1:4" ht="19.5" customHeight="1" thickBot="1">
      <c r="A28" s="82"/>
      <c r="B28" s="358" t="s">
        <v>131</v>
      </c>
      <c r="C28" s="358"/>
      <c r="D28" s="101">
        <f>SUM(D29:D31)</f>
        <v>1363900</v>
      </c>
    </row>
    <row r="29" spans="1:4" ht="19.5" customHeight="1" thickTop="1">
      <c r="A29" s="82"/>
      <c r="B29" s="102" t="s">
        <v>120</v>
      </c>
      <c r="C29" s="103" t="s">
        <v>132</v>
      </c>
      <c r="D29" s="104">
        <f>D11+D12+D23</f>
        <v>677900</v>
      </c>
    </row>
    <row r="30" spans="1:4" ht="19.5" customHeight="1">
      <c r="A30" s="82"/>
      <c r="B30" s="105" t="s">
        <v>120</v>
      </c>
      <c r="C30" s="106" t="s">
        <v>133</v>
      </c>
      <c r="D30" s="107">
        <f>D10</f>
        <v>200000</v>
      </c>
    </row>
    <row r="31" spans="1:4" ht="19.5" customHeight="1" thickBot="1">
      <c r="A31" s="82"/>
      <c r="B31" s="108" t="s">
        <v>120</v>
      </c>
      <c r="C31" s="109" t="s">
        <v>134</v>
      </c>
      <c r="D31" s="110">
        <f>D13+D14+D15</f>
        <v>486000</v>
      </c>
    </row>
    <row r="32" spans="1:4" ht="19.5" customHeight="1" thickBot="1" thickTop="1">
      <c r="A32" s="82"/>
      <c r="B32" s="359" t="s">
        <v>135</v>
      </c>
      <c r="C32" s="359"/>
      <c r="D32" s="111">
        <f>D33</f>
        <v>260336</v>
      </c>
    </row>
    <row r="33" spans="1:4" ht="19.5" customHeight="1" thickBot="1" thickTop="1">
      <c r="A33" s="82"/>
      <c r="B33" s="112" t="s">
        <v>120</v>
      </c>
      <c r="C33" s="113" t="s">
        <v>134</v>
      </c>
      <c r="D33" s="114">
        <f>D17+D18+D19+D20+D25</f>
        <v>260336</v>
      </c>
    </row>
    <row r="34" ht="19.5" customHeight="1" thickTop="1"/>
  </sheetData>
  <mergeCells count="10">
    <mergeCell ref="B28:C28"/>
    <mergeCell ref="B32:C32"/>
    <mergeCell ref="C4:D4"/>
    <mergeCell ref="A6:D6"/>
    <mergeCell ref="B8:C8"/>
    <mergeCell ref="B9:C9"/>
    <mergeCell ref="B16:C16"/>
    <mergeCell ref="B24:C24"/>
    <mergeCell ref="B21:C21"/>
    <mergeCell ref="B22:C2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2010-02-01T10:19:11Z</cp:lastPrinted>
  <dcterms:created xsi:type="dcterms:W3CDTF">2010-01-28T09:33:26Z</dcterms:created>
  <dcterms:modified xsi:type="dcterms:W3CDTF">2010-02-01T10:20:40Z</dcterms:modified>
  <cp:category/>
  <cp:version/>
  <cp:contentType/>
  <cp:contentStatus/>
</cp:coreProperties>
</file>