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6795" activeTab="13"/>
  </bookViews>
  <sheets>
    <sheet name="1" sheetId="1" r:id="rId1"/>
    <sheet name="2" sheetId="2" r:id="rId2"/>
    <sheet name="3" sheetId="3" r:id="rId3"/>
    <sheet name="4I5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3" sheetId="12" r:id="rId12"/>
    <sheet name="14" sheetId="13" r:id="rId13"/>
    <sheet name="15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<sst xmlns="http://schemas.openxmlformats.org/spreadsheetml/2006/main" count="1976" uniqueCount="645">
  <si>
    <t>D O C H O D Y    I     W Y D A T K I</t>
  </si>
  <si>
    <t>związane z realizacją zadań zleconych</t>
  </si>
  <si>
    <t>w zł.</t>
  </si>
  <si>
    <t>Dział</t>
  </si>
  <si>
    <t>Rozdział</t>
  </si>
  <si>
    <t>Wyszczególnienie</t>
  </si>
  <si>
    <t>§</t>
  </si>
  <si>
    <t>Wydatki</t>
  </si>
  <si>
    <t>Ogółem</t>
  </si>
  <si>
    <t>Wynagrodzenia</t>
  </si>
  <si>
    <t>Pochodne</t>
  </si>
  <si>
    <t>Zasiłki</t>
  </si>
  <si>
    <t>Pozostałe</t>
  </si>
  <si>
    <t>Urząd Wojewódzki</t>
  </si>
  <si>
    <t>Obrona Cywilna</t>
  </si>
  <si>
    <t>Świadczenia rodzinne oraz składki na ubezp.em.rent.z ubezp. Społ.</t>
  </si>
  <si>
    <t>85213</t>
  </si>
  <si>
    <t>Składki na ubezpieczenie zdrowotne</t>
  </si>
  <si>
    <t>85214</t>
  </si>
  <si>
    <t>Zasiłki i pomoc w naturze oraz składki na ubezpieczenia społeczne</t>
  </si>
  <si>
    <t>O G Ó Ł E M:</t>
  </si>
  <si>
    <t>DOCHODY Z ZAKRESU ADMINISTRACJI RZĄDOWEJ 750</t>
  </si>
  <si>
    <t>§ 2360</t>
  </si>
  <si>
    <t>Załącznik Nr 4</t>
  </si>
  <si>
    <t>Dochody</t>
  </si>
  <si>
    <t>ZESTAWIENIE DOCHODÓW I WYDATKÓW</t>
  </si>
  <si>
    <t>Treść</t>
  </si>
  <si>
    <t>w tym:</t>
  </si>
  <si>
    <t>wpływy z tytułu opłat za udzielenie zezwolenia na sprzedaż napojów alkoholowych</t>
  </si>
  <si>
    <t>KOORDYNACJA I NADZOROWANIE PROBLEMATYKI ALKOHOLOWEJ</t>
  </si>
  <si>
    <t>2/ Świetlice socjoterapeutyczne</t>
  </si>
  <si>
    <t>3/ Punkt informacyjno-konsultacyjny</t>
  </si>
  <si>
    <t>POMOC RODZINOM DOTKNIĘTYM PROBLEMEM ALKOHOLOWYM</t>
  </si>
  <si>
    <t>WSPOMAGANIE INSTYTUCJI, STOWARZYSZEŃ SŁUŻĄCYCH ROZWIĄZYWANIU PROBLEMÓW ALKOHOLOWYCH</t>
  </si>
  <si>
    <t>Załącznik Nr 5</t>
  </si>
  <si>
    <t>Nazwa inwestycji</t>
  </si>
  <si>
    <t>Wartość kosztorysowa</t>
  </si>
  <si>
    <t>Środki własne</t>
  </si>
  <si>
    <t>Zab. z odr.ter. płatności</t>
  </si>
  <si>
    <t>Dotacje WFOŚiGW, ZPORR, MGiP i inne</t>
  </si>
  <si>
    <t>Wydatki do poniesienia w roku budż.</t>
  </si>
  <si>
    <t>010</t>
  </si>
  <si>
    <t>01010</t>
  </si>
  <si>
    <t>6050</t>
  </si>
  <si>
    <t>Wodociąg Goliszów.</t>
  </si>
  <si>
    <t>600</t>
  </si>
  <si>
    <t>60016</t>
  </si>
  <si>
    <t>6060</t>
  </si>
  <si>
    <t>Zakup wiat przystankowych</t>
  </si>
  <si>
    <t>700</t>
  </si>
  <si>
    <t>70005</t>
  </si>
  <si>
    <t>Zakup  gruntów  ANR</t>
  </si>
  <si>
    <t>70095</t>
  </si>
  <si>
    <t>Budowa świetlicy  wiejskiej  w  miejscowości   Pawlikowice.</t>
  </si>
  <si>
    <t>750</t>
  </si>
  <si>
    <t>75023</t>
  </si>
  <si>
    <t>754</t>
  </si>
  <si>
    <t>75412</t>
  </si>
  <si>
    <t>75414</t>
  </si>
  <si>
    <t>926</t>
  </si>
  <si>
    <t>92695</t>
  </si>
  <si>
    <t>RAZEM</t>
  </si>
  <si>
    <t>*</t>
  </si>
  <si>
    <t>851</t>
  </si>
  <si>
    <t xml:space="preserve">Pożyczki, kredyty długoterm. </t>
  </si>
  <si>
    <t xml:space="preserve">PRZYCHODY I WYDATKI </t>
  </si>
  <si>
    <t>GMINNEGO FUNDUSZU OCHRONY ŚRODOWISKA</t>
  </si>
  <si>
    <t>WYSZCZEGÓLNIENIE</t>
  </si>
  <si>
    <t>PRZYCHODY</t>
  </si>
  <si>
    <t>Opłaty i kary za gospodarcze korzystanie ze środowiska</t>
  </si>
  <si>
    <t>WYDATKI</t>
  </si>
  <si>
    <t>ROZCHODY</t>
  </si>
  <si>
    <t>DZIAŁ</t>
  </si>
  <si>
    <t>ROZDZIAŁ</t>
  </si>
  <si>
    <t>Stan środków obrotowych na początek roku</t>
  </si>
  <si>
    <t>Gospodarka komunalna i ochrona środowiska</t>
  </si>
  <si>
    <t>900</t>
  </si>
  <si>
    <t>90011</t>
  </si>
  <si>
    <t>0690</t>
  </si>
  <si>
    <t>Fundusz ochrony środowiska i gospodarki wodnej</t>
  </si>
  <si>
    <t>Wpływy z różnych opłat</t>
  </si>
  <si>
    <t>6110</t>
  </si>
  <si>
    <t>Wydatki inwestycyjne funduszy celowych</t>
  </si>
  <si>
    <t>OGÓŁEM</t>
  </si>
  <si>
    <t>Przychody</t>
  </si>
  <si>
    <t>zadania inwestycyjne:</t>
  </si>
  <si>
    <t>Załącznik nr 7</t>
  </si>
  <si>
    <t>LP</t>
  </si>
  <si>
    <t>CEL</t>
  </si>
  <si>
    <t>KWOTA</t>
  </si>
  <si>
    <t>1.</t>
  </si>
  <si>
    <t>2.</t>
  </si>
  <si>
    <t>DOPŁATA DO SIECI KANALIZACYJNEJ</t>
  </si>
  <si>
    <t>DOTACJA PODMIOTOWA Z BUDŻETU DLA INSTYTUCJI KULTURY - BIBLIOTEKI</t>
  </si>
  <si>
    <t>TREŚĆ</t>
  </si>
  <si>
    <t>WYNAGRODZENIA I POCHODNE</t>
  </si>
  <si>
    <t>ZAKUP MATERIAŁÓW I WYPOSAŻENIA</t>
  </si>
  <si>
    <t>ZAKUP POMOCY NAUKOWYCH I DYDAKTYCZNYCH</t>
  </si>
  <si>
    <t>3.</t>
  </si>
  <si>
    <t>4.</t>
  </si>
  <si>
    <t>5.</t>
  </si>
  <si>
    <t>6.</t>
  </si>
  <si>
    <t>7.</t>
  </si>
  <si>
    <t>8.</t>
  </si>
  <si>
    <t>ZAKUP ENERGII</t>
  </si>
  <si>
    <t>PODRÓŻE SŁUŻBOWE KRAJOWE</t>
  </si>
  <si>
    <t>ODPIS NA ZAKŁADOWY FUNDUSZ ŚWIADCZEŃ SOCJALNYCH</t>
  </si>
  <si>
    <t>PODATEK OD NIERUCHOMOŚCI</t>
  </si>
  <si>
    <t>Wartość kosztorys. Inwestycji</t>
  </si>
  <si>
    <t>Budżet gminy</t>
  </si>
  <si>
    <t>Kredyty,  pożyczki</t>
  </si>
  <si>
    <t>Razem</t>
  </si>
  <si>
    <t>Załącznik Nr 14</t>
  </si>
  <si>
    <t>WODOCIĄGOWANIE</t>
  </si>
  <si>
    <t>Inne środki</t>
  </si>
  <si>
    <t xml:space="preserve">Finansowanie zadania </t>
  </si>
  <si>
    <t>Nazwa zadania  (inwestycji)</t>
  </si>
  <si>
    <t>Przewidywany termin realizacji</t>
  </si>
  <si>
    <t>x</t>
  </si>
  <si>
    <t>DROGI</t>
  </si>
  <si>
    <t>KANALIZACJA</t>
  </si>
  <si>
    <t>SZKÓŁ PODSTAWOWYCH W GMINIE CHOJNÓW</t>
  </si>
  <si>
    <t>80101</t>
  </si>
  <si>
    <t>0970</t>
  </si>
  <si>
    <t>Szkoły podstawowe</t>
  </si>
  <si>
    <t>801</t>
  </si>
  <si>
    <t>Oświata i wychowanie</t>
  </si>
  <si>
    <t>Wpływy z różnych dochodów.</t>
  </si>
  <si>
    <t>4210</t>
  </si>
  <si>
    <t>4220</t>
  </si>
  <si>
    <t>4260</t>
  </si>
  <si>
    <t>4300</t>
  </si>
  <si>
    <t>Zakup materiałów i wyposażenia</t>
  </si>
  <si>
    <t>Zakup energii</t>
  </si>
  <si>
    <t>Zakup usług pozostałych</t>
  </si>
  <si>
    <t>Zakup środków żywności</t>
  </si>
  <si>
    <t xml:space="preserve">wpływy z tytułu wpłat na rzecz szkoły, odszkodowania, odpłatności za obiady i czesne, odsetki bankowe od środków pieniężnych zgromadzonych na rachunku bankowym dochodów własnych jednostki, wpływy z wynajmu pomieszczeń. </t>
  </si>
  <si>
    <t xml:space="preserve">pokrycie wydatków związanych z żywieniem w szkole oraz organizowaniem zabaw dla dzieci, zakup środków czystości, pomocy naukowych i dydaktycznych, opłat bankowych, zakup opału i energii, naprawy, usuwanie usterek, remonty, opłaty telekomunikacyjne i komunalne, organizacja wycieczek dla uczniów   </t>
  </si>
  <si>
    <t>Stan środków na początek roku</t>
  </si>
  <si>
    <t>§ 2650</t>
  </si>
  <si>
    <t>§ 0830</t>
  </si>
  <si>
    <t>§ 3020</t>
  </si>
  <si>
    <t>§ 4010</t>
  </si>
  <si>
    <t>§ 4040</t>
  </si>
  <si>
    <t>§ 4110</t>
  </si>
  <si>
    <t>§ 4120</t>
  </si>
  <si>
    <t>§ 4170</t>
  </si>
  <si>
    <t>§ 4210</t>
  </si>
  <si>
    <t>§ 4260</t>
  </si>
  <si>
    <t>§ 4270</t>
  </si>
  <si>
    <t>§ 4300</t>
  </si>
  <si>
    <t>§ 4410</t>
  </si>
  <si>
    <t>§ 4430</t>
  </si>
  <si>
    <t>§ 4440</t>
  </si>
  <si>
    <t>§ 4480</t>
  </si>
  <si>
    <t>§ 4520</t>
  </si>
  <si>
    <t>§ 4530</t>
  </si>
  <si>
    <t>Wynagrodzenia osobowe pracowników</t>
  </si>
  <si>
    <t>Dodatkowe wynagrodzenie roczne</t>
  </si>
  <si>
    <t>Składki na ubezpieczenia społeczne</t>
  </si>
  <si>
    <t>Składki na Fundusz Pracy</t>
  </si>
  <si>
    <t>Wynagrodzenia bezosobowe</t>
  </si>
  <si>
    <t>Zakup materiałów i wyposażenia.</t>
  </si>
  <si>
    <t>Zakup usług pozostałych.</t>
  </si>
  <si>
    <t>Zakup usług dostępu do sieci Internet</t>
  </si>
  <si>
    <t>Podróże służbowe krajowe</t>
  </si>
  <si>
    <t>Różne opłaty i składki</t>
  </si>
  <si>
    <t>Odpisy na zakładowy fundusz świadczeń socjalnych</t>
  </si>
  <si>
    <t>Podatek od nieruchomości</t>
  </si>
  <si>
    <t>Podatek od towarów i usług (VAT)</t>
  </si>
  <si>
    <t>Opłaty na rzecz budżetu jednostek samorządu terytorialnego</t>
  </si>
  <si>
    <t>Wpływy z usług</t>
  </si>
  <si>
    <t>Pozostałe przychody</t>
  </si>
  <si>
    <t>Stan środków na koniec roku</t>
  </si>
  <si>
    <t>PLAN PRZYCHODÓW I WYDATKÓW</t>
  </si>
  <si>
    <t>Projekt planu</t>
  </si>
  <si>
    <t xml:space="preserve">4/ Pozostałe ("Mikołajki", programy profilaktyczne w Szkołach, teatrze, programy RG LZS itp.)  </t>
  </si>
  <si>
    <t>Pozostałe wydatki obronne</t>
  </si>
  <si>
    <t>Fundusze strukturalne</t>
  </si>
  <si>
    <t>Dochody z podatków i opłat</t>
  </si>
  <si>
    <t>-</t>
  </si>
  <si>
    <t>podatek od nieruchomości</t>
  </si>
  <si>
    <t>§ 0310</t>
  </si>
  <si>
    <t>podatek rolny</t>
  </si>
  <si>
    <t>§ 0320</t>
  </si>
  <si>
    <t>podatek leśny</t>
  </si>
  <si>
    <t>§ 0330</t>
  </si>
  <si>
    <t>podatek od środków transportu</t>
  </si>
  <si>
    <t>§ 0340</t>
  </si>
  <si>
    <t xml:space="preserve">podatek od działalności gospodarczej osób fiz. opłac. w formie karty podatkowej </t>
  </si>
  <si>
    <t>§ 0350</t>
  </si>
  <si>
    <t>opłata skarbowa</t>
  </si>
  <si>
    <t>§ 0410</t>
  </si>
  <si>
    <t>inne lokalne opłaty pobierane na podstawie odrębnych ustaw</t>
  </si>
  <si>
    <t>§ 0490</t>
  </si>
  <si>
    <t>podatek od czynności cywilnoprawnych</t>
  </si>
  <si>
    <t>§ 0500</t>
  </si>
  <si>
    <t>opłaty eksploatacyjne</t>
  </si>
  <si>
    <t>§ 0460</t>
  </si>
  <si>
    <t>opłata łowiecka</t>
  </si>
  <si>
    <t>§ 0690</t>
  </si>
  <si>
    <t xml:space="preserve">Udział w podatkach stanowiących dochód budżetu państwa </t>
  </si>
  <si>
    <t>wpływy z podatku dochodowego od osób fizycznych</t>
  </si>
  <si>
    <t>§ 0010</t>
  </si>
  <si>
    <t>wpływy z podatku dochodowego od osób prawnych</t>
  </si>
  <si>
    <t>§ 0020</t>
  </si>
  <si>
    <t>Dochody z majątku Gminy</t>
  </si>
  <si>
    <t xml:space="preserve">sprzedaż mienia , wieczyste użytkowanie, dzierżawy </t>
  </si>
  <si>
    <r>
      <t>Wydawanie zezwoleń na sprzedaż napojów alkoholowych</t>
    </r>
    <r>
      <rPr>
        <sz val="10"/>
        <rFont val="Arial"/>
        <family val="0"/>
      </rPr>
      <t xml:space="preserve"> </t>
    </r>
  </si>
  <si>
    <t>§ 0480</t>
  </si>
  <si>
    <t>Pozostałe dochody</t>
  </si>
  <si>
    <t>wpływy z usług ksero, reklamy, gazetki, prowizje, odsetki , wpływy z odpłatności rodziców za pobyt dzieci na koloni itp.</t>
  </si>
  <si>
    <t xml:space="preserve">§  0830 0910 0920  0970 </t>
  </si>
  <si>
    <t xml:space="preserve">Subwencja ogólna </t>
  </si>
  <si>
    <t>§ 2920</t>
  </si>
  <si>
    <r>
      <t xml:space="preserve">Dotacje celowe </t>
    </r>
    <r>
      <rPr>
        <sz val="10"/>
        <rFont val="Arial"/>
        <family val="0"/>
      </rPr>
      <t xml:space="preserve">otrzymane z budżetu państwa na realizacje zadań bieżących z zakresu administracji rządowej oraz innych zadań zleconych gminie ( związkom gmin) ustawami </t>
    </r>
  </si>
  <si>
    <t>§ 2010</t>
  </si>
  <si>
    <r>
      <t>Dotacje celowe</t>
    </r>
    <r>
      <rPr>
        <sz val="10"/>
        <rFont val="Arial"/>
        <family val="2"/>
      </rPr>
      <t xml:space="preserve"> otrzymane z budżetu państwa na realizację własnych zadań bieżących  gmin (związkom gmin) .</t>
    </r>
  </si>
  <si>
    <t>§ 2030</t>
  </si>
  <si>
    <t>9.</t>
  </si>
  <si>
    <t>§ 6260</t>
  </si>
  <si>
    <t>DOCHODY</t>
  </si>
  <si>
    <t>ROLNICTWO I ŁOWIECTWO</t>
  </si>
  <si>
    <t>Infrastruktura wodociągowa i sanitacyjna wsi</t>
  </si>
  <si>
    <t>01095</t>
  </si>
  <si>
    <t xml:space="preserve">Pozostała działalność.    </t>
  </si>
  <si>
    <t>TRANSPORT I ŁĄCZNOŚĆ</t>
  </si>
  <si>
    <t>Drogi publiczne gminne</t>
  </si>
  <si>
    <t>6260</t>
  </si>
  <si>
    <t>GOSPODARKA MIESZKANIOWA</t>
  </si>
  <si>
    <t>Gospodarka gruntami i nieruchomościami</t>
  </si>
  <si>
    <t>0470</t>
  </si>
  <si>
    <t>Wpływy z opłat za zarząd , użytkowanie i użytkowanie wieczyste nieruchomości.</t>
  </si>
  <si>
    <t>0920</t>
  </si>
  <si>
    <t>Pozostałe odsetki.</t>
  </si>
  <si>
    <t>Pozostała działalność</t>
  </si>
  <si>
    <t>0750</t>
  </si>
  <si>
    <t>Dochody z najmu i dzierżawy składników majątkowych Skarbu Państwa jednostek samorządu terytorialnego lub innych jednostek zaliczanych do sektora finansów publicznych oraz innych umów o podobnym charakterze.</t>
  </si>
  <si>
    <t>ADMINISTRACJA PUBLICZNA</t>
  </si>
  <si>
    <t>75011</t>
  </si>
  <si>
    <t>Urzędy wojewódzkie.</t>
  </si>
  <si>
    <t>2010</t>
  </si>
  <si>
    <t>Dotacje celowe otrzymane z budżetu państwa na realizację zadań bieżących z zakresu administracji rządowej oraz innych zadań zleconych gminie (związkom gmin) ustawami.</t>
  </si>
  <si>
    <t>Urzędy gmin (miast i miast na prawach powiatu).</t>
  </si>
  <si>
    <t>0830</t>
  </si>
  <si>
    <t>Wpływy z usług.</t>
  </si>
  <si>
    <t>751</t>
  </si>
  <si>
    <t>URZĘDY NACZELNYCH ORGANÓW WŁADZY PAŃSTWOWEJ, KONTROLI I OCHRON PRAWA ORAZ SĄDOWNICTWA</t>
  </si>
  <si>
    <t>75101</t>
  </si>
  <si>
    <t xml:space="preserve">Urzędy naczelnych organów władzy państwowej, kontroli i ochrony prawa. </t>
  </si>
  <si>
    <t>752</t>
  </si>
  <si>
    <t>OBRONA NARODOWA</t>
  </si>
  <si>
    <t>75212</t>
  </si>
  <si>
    <t>Pozostałe wydatki obronne.</t>
  </si>
  <si>
    <t>BEZPIECZEŃSTWO PUBLICZNE I OCHRONA PRZECIWPOŻAROWA</t>
  </si>
  <si>
    <t>Obrona cywilna.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</si>
  <si>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</si>
  <si>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</si>
  <si>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</si>
  <si>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fizycznych.</t>
  </si>
  <si>
    <t>0350</t>
  </si>
  <si>
    <t>Podatek od działalności gospodarczej osób fizycznych , opłacanych w formie karty podatkowej.</t>
  </si>
  <si>
    <t>75615</t>
  </si>
  <si>
    <t>0310</t>
  </si>
  <si>
    <t>Podatek od nieruchomości.</t>
  </si>
  <si>
    <t>0320</t>
  </si>
  <si>
    <t>Podatek rolny.</t>
  </si>
  <si>
    <t>0330</t>
  </si>
  <si>
    <t>Podatek leśny.</t>
  </si>
  <si>
    <t>0340</t>
  </si>
  <si>
    <t>Podatek od środków transportowych.</t>
  </si>
  <si>
    <t>0500</t>
  </si>
  <si>
    <t>Podatek od czynności cywilnoprawnych.</t>
  </si>
  <si>
    <t>0910</t>
  </si>
  <si>
    <t>Odsetki od nieterminowych wpłat z tytułu podatków i opłat</t>
  </si>
  <si>
    <t>75616</t>
  </si>
  <si>
    <t>Wpływy z podatku rolnego, podatku leśnego, podatku od spadków i darowizn, podatku od czynności cywilnoprawnych oraz podatków i opłat lokalnych od osób fizycznych.</t>
  </si>
  <si>
    <t>Wpływy z innych opłat stanowiących dochody jednostek samorządu terytorialnego na podstawie ustaw.</t>
  </si>
  <si>
    <t>0410</t>
  </si>
  <si>
    <t>Wpływy z opłaty skarbowej.</t>
  </si>
  <si>
    <t>0460</t>
  </si>
  <si>
    <t>Wpływy z opłaty eksploatacyjnej.</t>
  </si>
  <si>
    <t>0480</t>
  </si>
  <si>
    <t>Wpływy z opłat za zezwolenia na sprzedaż alkoholu</t>
  </si>
  <si>
    <t xml:space="preserve">Wpływy z różnych rozliczeń </t>
  </si>
  <si>
    <t>0490</t>
  </si>
  <si>
    <t>Wpływy z innych lokalnych opłat pobieranych przez jednostki samorządu terytorialnego na podstawie odrębnych umów</t>
  </si>
  <si>
    <t>Udziały gmin w podatkach stanowiących dochód budżetu państwa.</t>
  </si>
  <si>
    <t>0010</t>
  </si>
  <si>
    <t>Podatek dochodowy od osób fizycznych.</t>
  </si>
  <si>
    <t>0020</t>
  </si>
  <si>
    <t>Podatek dochodowy od osób prawnych.</t>
  </si>
  <si>
    <t>758</t>
  </si>
  <si>
    <t>RÓŻNE ROZLICZENIA.</t>
  </si>
  <si>
    <t>75801</t>
  </si>
  <si>
    <t xml:space="preserve">Część oświatowa subwencji ogólnej dla jednostek samorządu terytorialnego </t>
  </si>
  <si>
    <t>2920</t>
  </si>
  <si>
    <t>Subwencje ogólne z  budżetu państwa.</t>
  </si>
  <si>
    <t>75807</t>
  </si>
  <si>
    <t>Część wyrównawcza subwencji ogólnej dla gmin.</t>
  </si>
  <si>
    <t>75814</t>
  </si>
  <si>
    <t>Różne rozliczenia finansowe.</t>
  </si>
  <si>
    <t>75831</t>
  </si>
  <si>
    <t>Część równoważąca subwencji ogólnej dla gmin</t>
  </si>
  <si>
    <t>852</t>
  </si>
  <si>
    <t>POMOC SPOŁECZNA</t>
  </si>
  <si>
    <t>85212</t>
  </si>
  <si>
    <t>Dotacje celowe otrzymane z budżetu państwa na realizację zadań bieżących  z zakresu administracji rządowej oraz innych zadań zleconych gminie (związkom gmin) ustawami.</t>
  </si>
  <si>
    <t>Zasiłki i pomoc w naturze oraz składki na ubezpieczenia emerytalne i rentowe</t>
  </si>
  <si>
    <t>2030</t>
  </si>
  <si>
    <t>Dotacje celowe otrzymane z budżetu państwa na realizację własnych zadań bieżących  gmin (związkom gmin) .</t>
  </si>
  <si>
    <t>85219</t>
  </si>
  <si>
    <t>Ośrodki pomocy społecznej.</t>
  </si>
  <si>
    <t>85295</t>
  </si>
  <si>
    <t>854</t>
  </si>
  <si>
    <t>EDUKACYJNA OPIEKA WYCHOWAWCZA.</t>
  </si>
  <si>
    <t>85412</t>
  </si>
  <si>
    <t>Kolonie i obozy oraz inne formy wypoczynku dzieci i młodzieży szkolnej, a także szkolenia młodzieży.</t>
  </si>
  <si>
    <t>Przychody z zaciągniętych pożyczek i kredytów na rynku krajowym</t>
  </si>
  <si>
    <t>01008</t>
  </si>
  <si>
    <t>Melioracje wodne</t>
  </si>
  <si>
    <t>4430</t>
  </si>
  <si>
    <t>Wydatki inwestycyjne jednostek budżetowych.</t>
  </si>
  <si>
    <t>01030</t>
  </si>
  <si>
    <t>Izby rolnicze</t>
  </si>
  <si>
    <t>2850</t>
  </si>
  <si>
    <t>Wpłaty gmin na rzecz izb rolniczych w wysokości 2% uzyskanych wpływów z podatku rolnego.</t>
  </si>
  <si>
    <t>01078</t>
  </si>
  <si>
    <t>Usuwanie skutków klęsk żywiołowych.</t>
  </si>
  <si>
    <t>4270</t>
  </si>
  <si>
    <t>Zakup usług remontowych.</t>
  </si>
  <si>
    <t>Wydatki na zakupy inwestycyjne jednostek budżetowych</t>
  </si>
  <si>
    <t>70001</t>
  </si>
  <si>
    <t>Zakłady gospodarki mieszkaniowej</t>
  </si>
  <si>
    <t>Dotacja przedmiotowa z budżetu dla zakładu budżetowego</t>
  </si>
  <si>
    <t>3020</t>
  </si>
  <si>
    <t>Wydatki osobowe niezaliczone do wynagrodzeń</t>
  </si>
  <si>
    <t>4010</t>
  </si>
  <si>
    <t>4110</t>
  </si>
  <si>
    <t>4120</t>
  </si>
  <si>
    <t>4410</t>
  </si>
  <si>
    <t>4440</t>
  </si>
  <si>
    <t>710</t>
  </si>
  <si>
    <t>DZIAŁALNOŚĆ USŁUGOWA</t>
  </si>
  <si>
    <t>71004</t>
  </si>
  <si>
    <t>Plany zagospodarowania przestrzennego</t>
  </si>
  <si>
    <t>3030</t>
  </si>
  <si>
    <t>Różne wydatki na rzecz osób fizycznych</t>
  </si>
  <si>
    <t>75009</t>
  </si>
  <si>
    <t>Urzędy skarbowe</t>
  </si>
  <si>
    <t>4040</t>
  </si>
  <si>
    <t>75022</t>
  </si>
  <si>
    <t>Rady gmin (miast i miast na prawach powiatu)</t>
  </si>
  <si>
    <t>4170</t>
  </si>
  <si>
    <t>4350</t>
  </si>
  <si>
    <t>4480</t>
  </si>
  <si>
    <t>4530</t>
  </si>
  <si>
    <t>75075</t>
  </si>
  <si>
    <t>Promocja jednostek samorządu terytorialnego</t>
  </si>
  <si>
    <t>Wynagrodzenie bezosobowe</t>
  </si>
  <si>
    <t>75095</t>
  </si>
  <si>
    <t>3040</t>
  </si>
  <si>
    <t>Nagrody o charakterze szczególnym niezaliczone do wynagrodzeń</t>
  </si>
  <si>
    <t>4100</t>
  </si>
  <si>
    <t>Wynagrodzenia agencyjno-prowizyjne</t>
  </si>
  <si>
    <t>75403</t>
  </si>
  <si>
    <t>Jednostki terenowe Policji</t>
  </si>
  <si>
    <t>Ochotnicze straże pożarne.</t>
  </si>
  <si>
    <t>757</t>
  </si>
  <si>
    <t>OBSŁUGA DŁUGU PUBLICZNEGO</t>
  </si>
  <si>
    <t>75702</t>
  </si>
  <si>
    <t>Obsługa papierów wartościowych, kredytów i pożyczek jednostek samorządu terytorialnego</t>
  </si>
  <si>
    <t>8070</t>
  </si>
  <si>
    <t>Różne rozliczenia finansowe</t>
  </si>
  <si>
    <t>4610</t>
  </si>
  <si>
    <t>Koszty postępowania sądowego i prokuratorskiego</t>
  </si>
  <si>
    <t>75818</t>
  </si>
  <si>
    <t>Rezerwy ogólne i celowe</t>
  </si>
  <si>
    <t>4810</t>
  </si>
  <si>
    <t>Rezerwy</t>
  </si>
  <si>
    <t>OŚWIATA I WYCHOWANIE</t>
  </si>
  <si>
    <t>4240</t>
  </si>
  <si>
    <t>Zakup pomocy naukowych, dydaktycznych i książek</t>
  </si>
  <si>
    <t>80103</t>
  </si>
  <si>
    <t>80110</t>
  </si>
  <si>
    <t>Gimnazja</t>
  </si>
  <si>
    <t>2310</t>
  </si>
  <si>
    <t>Dotacje celowe przekazane gminie lub miastu stołecznemu Warszawie na zadania bieżące realizowane na podstawie porozumień (umów) między jednostkami samorządu terytorialnego</t>
  </si>
  <si>
    <t>80113</t>
  </si>
  <si>
    <t>Dowożenie uczniów do szkół.</t>
  </si>
  <si>
    <t>80195</t>
  </si>
  <si>
    <t>OCHRONA ZDROWIA</t>
  </si>
  <si>
    <t>85121</t>
  </si>
  <si>
    <t>Lecznictwo ambulatoryjne</t>
  </si>
  <si>
    <t>85154</t>
  </si>
  <si>
    <t>Przeciwdziałanie alkoholizmowi</t>
  </si>
  <si>
    <t>2830</t>
  </si>
  <si>
    <t>Dotacja celowa z budżetu na finansowanie lub dofinansowanie zadań zleconych do realizacji pozostałym jednostkom niezaliczanym do sektora finansów publicznych.</t>
  </si>
  <si>
    <t>Domy pomocy społecznej</t>
  </si>
  <si>
    <t>3110</t>
  </si>
  <si>
    <t>Świadczenia społeczne</t>
  </si>
  <si>
    <t>4130</t>
  </si>
  <si>
    <t>Składki na ubezpieczenia zdrowotne .</t>
  </si>
  <si>
    <t>85215</t>
  </si>
  <si>
    <t>Dodatki mieszkaniowe</t>
  </si>
  <si>
    <t xml:space="preserve">Wynagrodzenia bezosobowe </t>
  </si>
  <si>
    <t>Dotacja celowa z budżetu na finansowanie lub dofinansowanie zadań zleconych do realiacji pozostałym jednostkom niezaliczanym do sektora finansów publicznych.</t>
  </si>
  <si>
    <t>GOSPODARKA KOMUNALNA I OCHRONA ŚRODOWISKA.</t>
  </si>
  <si>
    <t>90003</t>
  </si>
  <si>
    <t>Oczyszczanie miast i wsi</t>
  </si>
  <si>
    <t>90015</t>
  </si>
  <si>
    <t>Oświetlenie ulic, placów i dróg.</t>
  </si>
  <si>
    <t>90078</t>
  </si>
  <si>
    <t>90095</t>
  </si>
  <si>
    <t>Pozostała działalność.</t>
  </si>
  <si>
    <t>921</t>
  </si>
  <si>
    <t>KULTURA I OCHRONA DZIEDZICTWA NARODOWEGO</t>
  </si>
  <si>
    <t>92108</t>
  </si>
  <si>
    <t>Filharmonie, orkiestry, chóry i kapele</t>
  </si>
  <si>
    <t>92116</t>
  </si>
  <si>
    <t>Biblioteki</t>
  </si>
  <si>
    <t>2480</t>
  </si>
  <si>
    <t>Dotacja podmiotowa z budżetu dla samorządowej instytucji kultury</t>
  </si>
  <si>
    <t>92120</t>
  </si>
  <si>
    <t>Ochrona zabytków i opieka nad zabytkami</t>
  </si>
  <si>
    <t>KULTURA FIZYCZNA I SPORT</t>
  </si>
  <si>
    <t>Dotacja celowa z budżetu na finansowanie lub dofinansowanie zadań zleconych do realizacji pozostałym jednostkom nie zaliczanym do sektora finansów publicznych</t>
  </si>
  <si>
    <t>Spłaty otrzymanych krajowych pożyczek i kredytów</t>
  </si>
  <si>
    <t xml:space="preserve">PLAN PRZYCHODÓW I WYDATKÓW </t>
  </si>
  <si>
    <t>DOCHODY I WYDATKI RACHUNKU DOCHODÓW WŁASNYCH</t>
  </si>
  <si>
    <t>Opłaty na rzecz budżetu państwa</t>
  </si>
  <si>
    <r>
      <t xml:space="preserve">WYDATKI </t>
    </r>
    <r>
      <rPr>
        <sz val="10"/>
        <rFont val="Arial"/>
        <family val="0"/>
      </rPr>
      <t xml:space="preserve">  na przeciwdziałanie alkoholizmowi</t>
    </r>
  </si>
  <si>
    <r>
      <t xml:space="preserve">WYDATKI </t>
    </r>
    <r>
      <rPr>
        <sz val="10"/>
        <rFont val="Arial"/>
        <family val="2"/>
      </rPr>
      <t>na przeciwdziałanie narkomanii</t>
    </r>
  </si>
  <si>
    <t>KOORDYNACJA I NADZOROWANIE PROBLEMATYKI NARKOMANII</t>
  </si>
  <si>
    <r>
      <t>WYDATKI</t>
    </r>
    <r>
      <rPr>
        <sz val="12"/>
        <rFont val="Arial"/>
        <family val="2"/>
      </rPr>
      <t xml:space="preserve"> ogółem</t>
    </r>
  </si>
  <si>
    <r>
      <t>DOCHODY</t>
    </r>
    <r>
      <rPr>
        <sz val="12"/>
        <rFont val="Arial"/>
        <family val="0"/>
      </rPr>
      <t xml:space="preserve">  ogółem:</t>
    </r>
  </si>
  <si>
    <r>
      <t>DOCHODY</t>
    </r>
    <r>
      <rPr>
        <sz val="10"/>
        <rFont val="Arial"/>
        <family val="0"/>
      </rPr>
      <t xml:space="preserve">  ogółem:</t>
    </r>
  </si>
  <si>
    <t>1/ Działalność Gminnej Komisji Rozwiązywania Problemów Alkoholowych</t>
  </si>
  <si>
    <t>Izby Wytrzeźwień w Legnicy-5.000,-, Ośrodek Leczenia Uzależnień "Radzimowice" w Szklarskiej Porębie-1.500,-</t>
  </si>
  <si>
    <t>2/ Pozostałe (programy profilaktyczno -wychowawcze w szkołach, prowadzenie zajęć edukacyjno -warsztatowych itp.)</t>
  </si>
  <si>
    <t>85153</t>
  </si>
  <si>
    <t>Zwalczanie narkomanii</t>
  </si>
  <si>
    <t>92195</t>
  </si>
  <si>
    <t>Dofinansowanie do wypoczynku dla dzieci z uwzględnieniem programu zajęć profilaktycznych w zakresie problemów alkoholowych</t>
  </si>
  <si>
    <t>85202</t>
  </si>
  <si>
    <t>Montaż piezometrów wraz z monitoringiem wysypisk w Krzywej i Grobli</t>
  </si>
  <si>
    <t>Przebudowa budynku gospodarczego na garaż remizy OSP w Krzywej.</t>
  </si>
  <si>
    <t>Rozbudowa garażu dla OSP Jaroszówka</t>
  </si>
  <si>
    <t>4280</t>
  </si>
  <si>
    <t>Zakup usług zdrowotnych</t>
  </si>
  <si>
    <t>Zakup usług remontowych</t>
  </si>
  <si>
    <t>Zakup usług zdrowotnych.</t>
  </si>
  <si>
    <t>4360</t>
  </si>
  <si>
    <t>4370</t>
  </si>
  <si>
    <t>4740</t>
  </si>
  <si>
    <t>Koszty postepowania sądowego i prokuratorskiego</t>
  </si>
  <si>
    <t>Wydatki inwestycyjne jednostek budżetowych</t>
  </si>
  <si>
    <t>2720</t>
  </si>
  <si>
    <t>Dotacje celowe z budżetu na finansowanie lub dofinansowanie prac remontowych i konserwatorskich obiektów zabytkowych przekazane jednostkom niezaliczanym do sektora finansów publicznych</t>
  </si>
  <si>
    <t xml:space="preserve">związanych z realizacją programu profilaktyki i rozwiązywania problemów alkoholowych oraz przeciwdziałania narkomanii na 2007 rok.    </t>
  </si>
  <si>
    <t>ZAKUP USŁUG REMONTOWYCH I POZOSTAŁYCH</t>
  </si>
  <si>
    <t>USŁUGI TELEKOMUNIKACYJNE I POCZTOWE</t>
  </si>
  <si>
    <t>Dotacja przedmiotowa z budżetu Gminy na zadania bieżące (netto)*</t>
  </si>
  <si>
    <t>§ 4280</t>
  </si>
  <si>
    <t>§ 4350</t>
  </si>
  <si>
    <t>§ 4360</t>
  </si>
  <si>
    <t>§ 4370</t>
  </si>
  <si>
    <t>§ 4740</t>
  </si>
  <si>
    <t>§ 4750</t>
  </si>
  <si>
    <t>Pozostałe wydatki (stanowiące koszty)</t>
  </si>
  <si>
    <t>BUDOWNICTWO</t>
  </si>
  <si>
    <t>Opłaty z tytułu zakupu usług telekomunikacyjnych telefonii komórkowej.</t>
  </si>
  <si>
    <t>Opłaty z tytułu zakupu usług telekomunikacyjnych telefonii stacjonarnej.</t>
  </si>
  <si>
    <t>Zakup materiałów papierniczych do sprzetu drukarskiego i urządzeń kserograficznych</t>
  </si>
  <si>
    <t>Oddziały przedszkolne w szkołach podstawowych</t>
  </si>
  <si>
    <t>Dotacje celowe przekazane gminie  na zadania bieżące realizowane na podstawie porozumień (umów) między jednostkami samorządu terytorialnego</t>
  </si>
  <si>
    <t>Kolonie i obozy oraz inne formy wypoczynku dzieci i młodzieży szkolnej a także szkolenia młodzieży.</t>
  </si>
  <si>
    <t>Urzędy Naczelnych Organów Władzy</t>
  </si>
  <si>
    <t xml:space="preserve">75011 Administracja państwowa       § 0690 </t>
  </si>
  <si>
    <t>85212 Pomoc społeczna    § 0970</t>
  </si>
  <si>
    <t>DOPŁATA DO UTRZYMANIA RÓWNIARKI</t>
  </si>
  <si>
    <t xml:space="preserve">DOTACJA PRZEDMIOTOWA  I DOTACJA CELOWA NA WYDATKI INWESTYCYJNE </t>
  </si>
  <si>
    <t xml:space="preserve">DLA GMINNEGO ZAKŁADU GOSPODARKI KOMUNALNEJ I MIESZKANIOWEJ W CHOJNOWIE </t>
  </si>
  <si>
    <t>Zakup akcesoriów komputerowych</t>
  </si>
  <si>
    <r>
      <t xml:space="preserve">* Dotacja brutto przyznana przez Gminę </t>
    </r>
    <r>
      <rPr>
        <b/>
        <sz val="10"/>
        <rFont val="Arial"/>
        <family val="2"/>
      </rPr>
      <t>150.000,00</t>
    </r>
  </si>
  <si>
    <t>Zakup materiałów papierniczych do sprzętu drukarskiego i urządzeń kserograficznych</t>
  </si>
  <si>
    <t>Budowa wodociągu zbiorowego dla wsi Dzwonów, Strupice Etap II, Gołocin wraz z tranzytem do Pawlikowic Etap III oraz Pawlikowic wraz z tranzytem do wodociągu Goliszów -Niedźwiedzice Etap IV</t>
  </si>
  <si>
    <t>Budowa wodociągu we wsi Budziwojów etap I</t>
  </si>
  <si>
    <t>Budowa kanalizacji sanitarnej grawitacyjno - tłocznej wraz z modernizacją oczyszczalni dla wsi Okmiany</t>
  </si>
  <si>
    <t>Budowa sali sportowej przy Szkole Podstawowej w  Krzywej 52</t>
  </si>
  <si>
    <t>Budowa szatni kontenerowej w Konradówce</t>
  </si>
  <si>
    <t>Budowa drogi w Czernikowicach</t>
  </si>
  <si>
    <t>Budowa drogi w Krzywej</t>
  </si>
  <si>
    <t>NA ROK 2008</t>
  </si>
  <si>
    <t>1/ Materiały na zajęcia profilaktyczno - środowiskowe oraz na spotkania z dziećmi.</t>
  </si>
  <si>
    <t>3/ podróże służbowe</t>
  </si>
  <si>
    <t>5/ Koszty postępowania sądowego i prokuratorskiego oraz podróże służbowe</t>
  </si>
  <si>
    <t>Gminnego Zakładu Gospodarki Komunalnej i Mieszkaniowej w Chojnowie                   na rok 2008</t>
  </si>
  <si>
    <t>Plan przychodów na rok 2008</t>
  </si>
  <si>
    <t>Plan wydatków na rok 2008</t>
  </si>
  <si>
    <t>§ 4460</t>
  </si>
  <si>
    <t>Podatek dochodowy od osób prawnych</t>
  </si>
  <si>
    <t>Gospodarstwa Pomocniczego Urzędu Gminy w Chojnowie z/s w Piotrowicach na rok 2008</t>
  </si>
  <si>
    <t>Stan środków obrotowychna początek roku</t>
  </si>
  <si>
    <t>§ 4220</t>
  </si>
  <si>
    <t>Opłaty z tytułu zakupu usług telekomunikacyjnych telefonii stacjonarnej</t>
  </si>
  <si>
    <t>Podatek od osób prawnych</t>
  </si>
  <si>
    <t>Podatek od towarów i usług VAT</t>
  </si>
  <si>
    <t>Pozostałe wydatki</t>
  </si>
  <si>
    <t>Stan środków obrotowych na koniec roku</t>
  </si>
  <si>
    <t>6058</t>
  </si>
  <si>
    <t>6059</t>
  </si>
  <si>
    <t>Budowa SUW Okmiany II etap I</t>
  </si>
  <si>
    <t>Zakup  sprzętu  informatycznego i oprogramowania  na  potrzeby  Urzędu  Gminy</t>
  </si>
  <si>
    <t>PLAN ZADAŃ INWESTYCYJNYCH NA ROK 2008</t>
  </si>
  <si>
    <r>
      <t xml:space="preserve">Budowa Stacji Uzdatniania Wody w miejscowości Okmiany II - projekt techniczny </t>
    </r>
    <r>
      <rPr>
        <b/>
        <sz val="10"/>
        <rFont val="Arial"/>
        <family val="2"/>
      </rPr>
      <t>80.000,-</t>
    </r>
  </si>
  <si>
    <t>Dochody Budżetowe Gminy Chojnów na 2008 rok według źródeł</t>
  </si>
  <si>
    <t>PLAN NA ROK 2008</t>
  </si>
  <si>
    <t>Wydatki na programy i projekty realizowane</t>
  </si>
  <si>
    <t>ze środków funduszy strukturalnych i Funduszu Spójności ( art. 184 ust. 1 pkt 6 ustawy o finansach publicznych)</t>
  </si>
  <si>
    <t>Lp.</t>
  </si>
  <si>
    <t>Projekt</t>
  </si>
  <si>
    <t>Klasyfikacja
(dział, rozdział)</t>
  </si>
  <si>
    <t>Wydatki w okresie realizacji projektu 
(całkowita wartość Projektu)</t>
  </si>
  <si>
    <t>z tego:</t>
  </si>
  <si>
    <t>Środki z budżetu JST i budżetu Państwa</t>
  </si>
  <si>
    <t>Środki z budżetu UE</t>
  </si>
  <si>
    <t>Wydatki razem (6+7+8)</t>
  </si>
  <si>
    <t>z tego źródła finansowania:</t>
  </si>
  <si>
    <t>Wydatki razem (10+11+12)</t>
  </si>
  <si>
    <t>pożyczki i kredyty</t>
  </si>
  <si>
    <t xml:space="preserve">pozostałe </t>
  </si>
  <si>
    <t>pożyczki na prefinansowa-nie z budżetu państwa</t>
  </si>
  <si>
    <t>I</t>
  </si>
  <si>
    <t>Wydatki majątkowe razem</t>
  </si>
  <si>
    <t>1.1</t>
  </si>
  <si>
    <t>Wydatki  razem</t>
  </si>
  <si>
    <t>II</t>
  </si>
  <si>
    <t>Wydatki bieżące razem</t>
  </si>
  <si>
    <t>OGÓŁEM (I+II)</t>
  </si>
  <si>
    <t>LIMITY WYDATKÓW NA WIELOLETNIE PROGRAMY INWESTYCYJNE NA LATA 2008-2010</t>
  </si>
  <si>
    <t xml:space="preserve"> Program: ......</t>
  </si>
  <si>
    <t xml:space="preserve"> Priorytet: …..</t>
  </si>
  <si>
    <r>
      <t>nazwa projektu</t>
    </r>
    <r>
      <rPr>
        <sz val="10"/>
        <rFont val="Arial"/>
        <family val="2"/>
      </rPr>
      <t>: ………</t>
    </r>
  </si>
  <si>
    <t>Rok 2008</t>
  </si>
  <si>
    <t>Rok 2009</t>
  </si>
  <si>
    <t>1.2</t>
  </si>
  <si>
    <t>1.3</t>
  </si>
  <si>
    <t xml:space="preserve"> Program:RPO</t>
  </si>
  <si>
    <t xml:space="preserve"> Priorytet: 3</t>
  </si>
  <si>
    <t>6610</t>
  </si>
  <si>
    <t>0770</t>
  </si>
  <si>
    <t>Wpłaty z tytułu odpłatnego nabycia prawa własności nieruchomości.</t>
  </si>
  <si>
    <t>6648</t>
  </si>
  <si>
    <t>Dotacja celowa otrzymana przez jednostkę samorządu terytorialnego od innej jednostki samorządu terytorialnego będącej instytucją wdrażającą na inwestycje i zakupy inwestycyjne realizowane na podstawie porozumien (umów)</t>
  </si>
  <si>
    <t>2360</t>
  </si>
  <si>
    <t>Dochody jednostek samorządu terytorialnego związane z realizacją zadań z zakresu administracji rządowej oraz innych zadań zleconych ustawami.</t>
  </si>
  <si>
    <t>0370</t>
  </si>
  <si>
    <t>Opłata od posiadania psów</t>
  </si>
  <si>
    <t>0360</t>
  </si>
  <si>
    <t>Podatek od spadków i darowizn</t>
  </si>
  <si>
    <t>Opłaty z tytułu zakupu usług telekomunikacyjnych telefonii komórkowej</t>
  </si>
  <si>
    <t>4700</t>
  </si>
  <si>
    <t>Szkolenia pracowników niebędących członkami korpusu służby cywilnej</t>
  </si>
  <si>
    <t>4750</t>
  </si>
  <si>
    <t>Zakup materiałów papierniczych do sprzetu drukarskiego i urządzen kserograficznych.</t>
  </si>
  <si>
    <t>Zakup akcesoriów komupterowych, w tym programów i licencji.</t>
  </si>
  <si>
    <t>3000</t>
  </si>
  <si>
    <t>Wpłaty jednostek na fundusz celowy</t>
  </si>
  <si>
    <t>931</t>
  </si>
  <si>
    <t>Przychody ze sprzedaży innych papierów wartościowych</t>
  </si>
  <si>
    <t>85195</t>
  </si>
  <si>
    <t>Odsetki i dyskonto od skarbowych papierów wartościowych oraz krajowych pożyczek i kredytów</t>
  </si>
  <si>
    <t>8110</t>
  </si>
  <si>
    <t>Odsetki od samorządowych papierów wartościowych</t>
  </si>
  <si>
    <t>71035</t>
  </si>
  <si>
    <t>Cmentarze</t>
  </si>
  <si>
    <t>Dotacje celowe przekazane gminie na inwestycje i zakupy inwestycyjne realizowane na podstawie porozumień (umów) między jednostkami samorządu terytorialnego</t>
  </si>
  <si>
    <t>Dotacja celowa przekazana gminie Miejskiej Chojnów na realizację  inwestycji pn. "Rozbudowa Cmentarza komunalnego"realizowanego na podstawie porozumienia</t>
  </si>
  <si>
    <t>Dotacje celowe otrzymane z gminy na inwestycje i zakupy inwestycyjne realizowane na podstawie porozumień (umów) między jednostkami samorządu terytorialnego.</t>
  </si>
  <si>
    <t>Dotacje otrzymane z funduszy celowych na finansowanie lub dofinansowanie kosztów realizacji inwestycji i zakupów inwestycyjnych jednostek sektora finansów publicznych.</t>
  </si>
  <si>
    <t>Wpływy z podatku rolnego, podatku leśnego, podatku  od czynności cywilnoprawnych, podatków i opłat lokalnych od osób prawnych i innych jednostek organizacyjnych.</t>
  </si>
  <si>
    <t>Dotacja celowa otrzymana przez jednostkę samorządu terytorialnego od innej jednostki samorządu terytorialnego będącej instytucją wdrażającą na inwestycje i zakupy inwestycyjne realizowane na podstawie porozumień (umów)</t>
  </si>
  <si>
    <t>§ 0360</t>
  </si>
  <si>
    <t>§ 0370</t>
  </si>
  <si>
    <t>10.</t>
  </si>
  <si>
    <t>11.</t>
  </si>
  <si>
    <t>§ 6610</t>
  </si>
  <si>
    <t>§ 6648</t>
  </si>
  <si>
    <t>12.</t>
  </si>
  <si>
    <r>
      <t xml:space="preserve">Dotacje celowe otrzymane z gminy </t>
    </r>
    <r>
      <rPr>
        <sz val="10"/>
        <rFont val="Arial CE"/>
        <family val="0"/>
      </rPr>
      <t>na inwestycje i zakupy inwestycyjne realizowane na podstawie porozumień (umów) między jednostkami samorządu terytorialnego</t>
    </r>
  </si>
  <si>
    <r>
      <t xml:space="preserve">Dotacja celowa otrzymana przez jednostkę samorządu terytorialnego od innej jednostki samorządu terytorialnego będącej instytucją wdrażającą </t>
    </r>
    <r>
      <rPr>
        <sz val="10"/>
        <rFont val="Arial CE"/>
        <family val="0"/>
      </rPr>
      <t>na inwestycje i zakupy inwestycyjne realizowane na podstawie porozumień (umów)</t>
    </r>
  </si>
  <si>
    <r>
      <t>Dochody jednostek samorządu terytorialnego</t>
    </r>
    <r>
      <rPr>
        <sz val="10"/>
        <rFont val="Arial"/>
        <family val="2"/>
      </rPr>
      <t xml:space="preserve"> związane z realizacją zadań z zakresu administracji rządowej oraz innych zadań zleconych ustawami.</t>
    </r>
  </si>
  <si>
    <t xml:space="preserve">§  0470 0770 0750 </t>
  </si>
  <si>
    <t>opłata od posiadania psów</t>
  </si>
  <si>
    <t>podatek od spadków i darowizn</t>
  </si>
  <si>
    <r>
      <t>Dotacje celowe otrzymane z funduszy celowych</t>
    </r>
    <r>
      <rPr>
        <sz val="10"/>
        <rFont val="Arial"/>
        <family val="0"/>
      </rPr>
      <t xml:space="preserve"> na finansowanie lub dofinansowanie kosztów realizacji inwestycji i zakupów inwestycyjnych jednostek sektora finansów publicznych. </t>
    </r>
  </si>
  <si>
    <t>URZĘDY NACZELNYCH ORGANÓW WŁADZY PAŃSTWOWEJ, KONTROLI I OCHRONY PRAWA ORAZ SĄDOWNICTWA</t>
  </si>
  <si>
    <t>Zakup usług dostępu do sieci Internet.</t>
  </si>
  <si>
    <t xml:space="preserve">Świadczenia rodzinne, zaliczka alimentacyjna oraz składki na ubezpieczenia emerytalne i rentowe z ubezpieczenia społecznego </t>
  </si>
  <si>
    <t>Składki na ubezpieczenia zdrowotne opłacane za osoby pobierające niektóre świadczenia z pomocy społecznej oraz niektóre świadczenia społeczne.</t>
  </si>
  <si>
    <t>Budowa chodnika w miejscowości Okmiany – „Bezpieczny uczeń - bezpieczny  mieszkaniec”</t>
  </si>
  <si>
    <t>600.60016</t>
  </si>
  <si>
    <t xml:space="preserve"> Program: PROW</t>
  </si>
  <si>
    <t xml:space="preserve"> Działanie "Odnowa wsi" Oś 3</t>
  </si>
  <si>
    <t xml:space="preserve"> Program: RPO</t>
  </si>
  <si>
    <t xml:space="preserve"> Priorytet: 7</t>
  </si>
  <si>
    <r>
      <t>nazwa projektu</t>
    </r>
    <r>
      <rPr>
        <sz val="10"/>
        <rFont val="Arial"/>
        <family val="2"/>
      </rPr>
      <t>: Budowa sali sportowej przy Szkole Podstawowej w  Krzywej 52</t>
    </r>
  </si>
  <si>
    <t>801.80101</t>
  </si>
  <si>
    <r>
      <t>nazwa projektu</t>
    </r>
    <r>
      <rPr>
        <sz val="10"/>
        <rFont val="Arial"/>
        <family val="2"/>
      </rPr>
      <t>: Budowa chodnika w miejscowości Okmiany – „Bezpieczny uczeń - bezpieczny  mieszkaniec</t>
    </r>
  </si>
  <si>
    <t xml:space="preserve">Budowa drogi na terenie przeznaczonym pod rozwój gospodarczy (TAG) w Okmianach </t>
  </si>
  <si>
    <r>
      <t>nazwa projektu</t>
    </r>
    <r>
      <rPr>
        <sz val="10"/>
        <rFont val="Arial"/>
        <family val="2"/>
      </rPr>
      <t xml:space="preserve">: Budowa drogi na terenie przeznaczonym pod rozwój gospodarczy (TAG) w Okmianach </t>
    </r>
  </si>
  <si>
    <t>Budowa drogi gminnej Goliszów - Niedźwiedzice</t>
  </si>
  <si>
    <t>Wykonanie dokumentacji technicznej budowy drogi gminnej Goliszów - Niedźwiedzice</t>
  </si>
  <si>
    <t>Wykonanie dokumentacji technicznej budowy drogi gminnej Kolonia - Biała</t>
  </si>
  <si>
    <t>Wykonanie dokumentacji technicznej przebudowy mostu na rzece Czarna Woda w Rokitkach</t>
  </si>
  <si>
    <t>Budowa dwóch segmentów budynków socjalnych w Okmianach</t>
  </si>
  <si>
    <t>termomodernizacja budynku Urzędu Gminy</t>
  </si>
  <si>
    <t xml:space="preserve">Wykonanie dokumentacji technicznej budowy kanalizacji sanitarnej dla wsi Budziwojów Etap I, Gołaczów Etap II, Dzwonów, Strupice Etap III, Gołocin, Pawlikowice EtapIV wraz z modernizacją  oczyszczalni ścieków w Budziwojowie Etap V </t>
  </si>
  <si>
    <t>Wykonanie dokumentacji technicznej budowy kanalizacji sanitarnej dla wsi Jerzmanowice, Witków, Groble, Stary Łom, Krzywa, Osetnica, Konradówka, Piotrowice</t>
  </si>
  <si>
    <t>INFRASTRUKTURA WIEJSKA</t>
  </si>
  <si>
    <t>Modernizacja świetlicy wiejskiej we wsi Witków</t>
  </si>
  <si>
    <t>Modernizacja boiska sportowego wraz z zapleczem socjalnym we wsi Krzywa</t>
  </si>
  <si>
    <t>Selektywna zbiórka odpadów</t>
  </si>
  <si>
    <t>Budowa chodnika we wsi Rokitki</t>
  </si>
  <si>
    <t xml:space="preserve">Odnowa wsi </t>
  </si>
  <si>
    <t xml:space="preserve">Wykonanie dokumentacji technicznej budowy kanalizacji sanitarnej dla wsi Zamienice Etap I, Rokitki Etap II, Czernikowice, Jaroszówka Etap III, Biała Etap IV, wraz z oczyszczalnią ścieków w Zamienicach Etap V </t>
  </si>
  <si>
    <t xml:space="preserve">Budowa kanalizacji sanitarnej  dla wsi Zamienice Etap I, Rokitki Etap II, Czernikowice, Jaroszówka Etap III, Biała Etap IV, wraz z oczyszczalnią ścieków w Zamienicach Etap V </t>
  </si>
  <si>
    <t>Budowa kanalizacji sanitarnej dla wsi  Budziwojów Etap I, Gołaczów Etap II, Dzwonów, Strupice Etap III, Gołocin, Pawlikowice Etap IV wraz z modernizacją oczyszczalni ścieków w Budziwojowie Etap V</t>
  </si>
  <si>
    <t xml:space="preserve">Załącznik Nr1
do Uchwały Rady Gminy Chojnów
Nr XV/99/2007 dnia 17 grudnia 2007 r.
</t>
  </si>
  <si>
    <t>Załącznik Nr 2 do Uchwały Rady Gminy Chojnów                                                                                 Nr XV/99/2007  z dnia 17 grudnia 2007 r.</t>
  </si>
  <si>
    <t>Załącznik nr 3 do Uchwały Rady Gminy Chojnów                                                                                 Nr XV/99/2007 z dnia 17 grudnia 2007 r.</t>
  </si>
  <si>
    <t>do Uchwały Rady Gminy Chojnów</t>
  </si>
  <si>
    <t>Nr XV/99/2007 dnia 17 grudnia 2007 r.</t>
  </si>
  <si>
    <t>Załącznik Nr 6 do Uchwały Rady Gminy Chojnów Nr XV/99/2007 z dnia 17 grudnia 2007 r.</t>
  </si>
  <si>
    <t>Nr XV/99/2007 z dnia 17 grudnia 2007 r.</t>
  </si>
  <si>
    <t>Załącznik Nr 8 do Uchwały Rady Gminy Chojnów                                                                             Nr XV/99/2007 z dnia 17 grudnia 2007 r.</t>
  </si>
  <si>
    <t>Załącznik Nr 9</t>
  </si>
  <si>
    <t>Załącznik Nr 10 do Uchwały Rady Gminy Chojnów                               Nr XV/99/2007 z dnia 17 grudnia 2007 r.</t>
  </si>
  <si>
    <t xml:space="preserve">Załącznik Nr 11 do Uchwały Rady Gminy Chojnów </t>
  </si>
  <si>
    <t>Załącznik Nr 13 do Uchwały Rady Gminy Chojnów                          Nr XV/99/2007 z dnia 17 grudnia 2007 r.</t>
  </si>
  <si>
    <t xml:space="preserve">Rady Gminy Chojnów </t>
  </si>
  <si>
    <t>z dnia 17 grudnia 2007 r.</t>
  </si>
  <si>
    <t>do Uchwały Nr XV/99/2007</t>
  </si>
  <si>
    <t>Załącznik Nr 15 do Uchwały Rady Gminy Chojnów                                                                              Nr XV/99/2007 z dnia 17 grudnia 2007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</si>
</sst>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\ _z_ł_-;\-* #,##0.0\ _z_ł_-;_-* &quot;-&quot;??\ _z_ł_-;_-@_-"/>
    <numFmt numFmtId="171" formatCode="_-* #,##0\ _z_ł_-;\-* #,##0\ _z_ł_-;_-* &quot;-&quot;??\ _z_ł_-;_-@_-"/>
    <numFmt numFmtId="172" formatCode="#,##0_ ;\-#,##0\ 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Times New Roman"/>
      <family val="1"/>
    </font>
    <font>
      <sz val="7"/>
      <name val="Arial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name val="Times New Roman"/>
      <family val="1"/>
    </font>
    <font>
      <sz val="9"/>
      <name val="Arial CE"/>
      <family val="2"/>
    </font>
    <font>
      <sz val="11"/>
      <color indexed="8"/>
      <name val="Times New Roman"/>
      <family val="1"/>
    </font>
    <font>
      <sz val="12"/>
      <name val="Arial CE"/>
      <family val="2"/>
    </font>
    <font>
      <b/>
      <sz val="2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20"/>
      <name val="Arial CE"/>
      <family val="2"/>
    </font>
    <font>
      <sz val="11"/>
      <name val="Arial CE"/>
      <family val="2"/>
    </font>
    <font>
      <b/>
      <sz val="16"/>
      <name val="Arial CE"/>
      <family val="2"/>
    </font>
    <font>
      <b/>
      <sz val="8"/>
      <color indexed="8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Bookman Old Style"/>
      <family val="1"/>
    </font>
    <font>
      <b/>
      <sz val="6"/>
      <name val="Arial"/>
      <family val="2"/>
    </font>
    <font>
      <sz val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ck"/>
      <right style="thin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0" xfId="0" applyFont="1" applyAlignment="1">
      <alignment wrapText="1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171" fontId="10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1" fontId="9" fillId="0" borderId="10" xfId="15" applyNumberFormat="1" applyFont="1" applyBorder="1" applyAlignment="1">
      <alignment vertical="center"/>
    </xf>
    <xf numFmtId="171" fontId="9" fillId="0" borderId="11" xfId="15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171" fontId="1" fillId="0" borderId="1" xfId="15" applyNumberFormat="1" applyFont="1" applyBorder="1" applyAlignment="1">
      <alignment vertical="center"/>
    </xf>
    <xf numFmtId="171" fontId="11" fillId="2" borderId="9" xfId="15" applyNumberFormat="1" applyFont="1" applyFill="1" applyBorder="1" applyAlignment="1">
      <alignment horizontal="center" vertical="center"/>
    </xf>
    <xf numFmtId="171" fontId="11" fillId="0" borderId="9" xfId="15" applyNumberFormat="1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171" fontId="1" fillId="0" borderId="1" xfId="15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49" fontId="6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1" fontId="0" fillId="0" borderId="1" xfId="15" applyNumberFormat="1" applyBorder="1" applyAlignment="1">
      <alignment horizontal="center" vertical="center"/>
    </xf>
    <xf numFmtId="171" fontId="0" fillId="0" borderId="0" xfId="15" applyNumberFormat="1" applyAlignment="1">
      <alignment/>
    </xf>
    <xf numFmtId="171" fontId="6" fillId="0" borderId="1" xfId="15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1" fontId="0" fillId="0" borderId="11" xfId="15" applyNumberForma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1" fontId="0" fillId="0" borderId="5" xfId="15" applyNumberFormat="1" applyBorder="1" applyAlignment="1">
      <alignment horizontal="center" vertical="center"/>
    </xf>
    <xf numFmtId="171" fontId="14" fillId="0" borderId="9" xfId="15" applyNumberFormat="1" applyFont="1" applyBorder="1" applyAlignment="1">
      <alignment horizontal="center" vertical="center"/>
    </xf>
    <xf numFmtId="171" fontId="14" fillId="0" borderId="10" xfId="15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171" fontId="0" fillId="0" borderId="16" xfId="15" applyNumberFormat="1" applyBorder="1" applyAlignment="1">
      <alignment horizontal="center" vertical="center"/>
    </xf>
    <xf numFmtId="171" fontId="0" fillId="0" borderId="17" xfId="15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4" fillId="0" borderId="0" xfId="0" applyFont="1" applyAlignment="1">
      <alignment vertical="top"/>
    </xf>
    <xf numFmtId="171" fontId="3" fillId="0" borderId="1" xfId="15" applyNumberFormat="1" applyFont="1" applyBorder="1" applyAlignment="1">
      <alignment horizontal="center" vertical="center"/>
    </xf>
    <xf numFmtId="171" fontId="6" fillId="0" borderId="11" xfId="15" applyNumberFormat="1" applyFont="1" applyBorder="1" applyAlignment="1">
      <alignment horizontal="center" vertical="center"/>
    </xf>
    <xf numFmtId="171" fontId="6" fillId="0" borderId="18" xfId="15" applyNumberFormat="1" applyFont="1" applyBorder="1" applyAlignment="1">
      <alignment horizontal="center" vertical="center"/>
    </xf>
    <xf numFmtId="0" fontId="4" fillId="0" borderId="0" xfId="0" applyFont="1" applyAlignment="1">
      <alignment horizontal="right" indent="15"/>
    </xf>
    <xf numFmtId="0" fontId="4" fillId="0" borderId="0" xfId="0" applyFont="1" applyAlignment="1">
      <alignment horizontal="justify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0" fontId="2" fillId="0" borderId="5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171" fontId="0" fillId="0" borderId="18" xfId="15" applyNumberFormat="1" applyBorder="1" applyAlignment="1">
      <alignment horizontal="center" vertical="center"/>
    </xf>
    <xf numFmtId="171" fontId="0" fillId="0" borderId="0" xfId="15" applyNumberForma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 horizontal="center"/>
    </xf>
    <xf numFmtId="0" fontId="0" fillId="0" borderId="0" xfId="0" applyAlignment="1">
      <alignment horizontal="justify" vertic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171" fontId="14" fillId="0" borderId="22" xfId="15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171" fontId="0" fillId="0" borderId="11" xfId="15" applyNumberFormat="1" applyBorder="1" applyAlignment="1">
      <alignment/>
    </xf>
    <xf numFmtId="171" fontId="14" fillId="0" borderId="22" xfId="15" applyNumberFormat="1" applyFont="1" applyBorder="1" applyAlignment="1">
      <alignment/>
    </xf>
    <xf numFmtId="0" fontId="3" fillId="0" borderId="16" xfId="0" applyFont="1" applyBorder="1" applyAlignment="1">
      <alignment horizontal="left" wrapText="1"/>
    </xf>
    <xf numFmtId="171" fontId="0" fillId="0" borderId="17" xfId="15" applyNumberFormat="1" applyBorder="1" applyAlignment="1">
      <alignment/>
    </xf>
    <xf numFmtId="0" fontId="0" fillId="0" borderId="15" xfId="0" applyBorder="1" applyAlignment="1">
      <alignment/>
    </xf>
    <xf numFmtId="3" fontId="0" fillId="0" borderId="23" xfId="0" applyNumberForma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0" fontId="19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justify" vertical="justify"/>
    </xf>
    <xf numFmtId="0" fontId="5" fillId="0" borderId="27" xfId="0" applyFont="1" applyBorder="1" applyAlignment="1">
      <alignment horizontal="center"/>
    </xf>
    <xf numFmtId="3" fontId="5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 horizontal="right" vertical="center"/>
    </xf>
    <xf numFmtId="3" fontId="0" fillId="0" borderId="11" xfId="0" applyNumberFormat="1" applyBorder="1" applyAlignment="1">
      <alignment horizontal="right"/>
    </xf>
    <xf numFmtId="0" fontId="5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justify" vertical="center" wrapText="1"/>
    </xf>
    <xf numFmtId="3" fontId="0" fillId="0" borderId="22" xfId="0" applyNumberFormat="1" applyBorder="1" applyAlignment="1">
      <alignment horizontal="right"/>
    </xf>
    <xf numFmtId="0" fontId="5" fillId="0" borderId="34" xfId="0" applyFont="1" applyBorder="1" applyAlignment="1">
      <alignment vertical="justify"/>
    </xf>
    <xf numFmtId="3" fontId="5" fillId="0" borderId="17" xfId="0" applyNumberFormat="1" applyFont="1" applyBorder="1" applyAlignment="1">
      <alignment horizontal="right"/>
    </xf>
    <xf numFmtId="0" fontId="0" fillId="0" borderId="21" xfId="0" applyBorder="1" applyAlignment="1">
      <alignment horizontal="center" wrapText="1"/>
    </xf>
    <xf numFmtId="0" fontId="5" fillId="0" borderId="35" xfId="0" applyFont="1" applyBorder="1" applyAlignment="1">
      <alignment vertical="justify"/>
    </xf>
    <xf numFmtId="0" fontId="0" fillId="0" borderId="9" xfId="0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49" fontId="5" fillId="0" borderId="32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 wrapText="1"/>
    </xf>
    <xf numFmtId="49" fontId="5" fillId="0" borderId="36" xfId="0" applyNumberFormat="1" applyFont="1" applyBorder="1" applyAlignment="1">
      <alignment horizontal="center" wrapText="1"/>
    </xf>
    <xf numFmtId="3" fontId="5" fillId="0" borderId="36" xfId="0" applyNumberFormat="1" applyFont="1" applyBorder="1" applyAlignment="1">
      <alignment horizontal="right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3" fontId="25" fillId="0" borderId="10" xfId="0" applyNumberFormat="1" applyFont="1" applyBorder="1" applyAlignment="1">
      <alignment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3" fontId="25" fillId="0" borderId="30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3" fontId="25" fillId="0" borderId="11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0" fontId="3" fillId="0" borderId="37" xfId="0" applyFont="1" applyBorder="1" applyAlignment="1">
      <alignment horizontal="justify" vertical="center" wrapText="1"/>
    </xf>
    <xf numFmtId="3" fontId="25" fillId="0" borderId="17" xfId="0" applyNumberFormat="1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3" fontId="25" fillId="0" borderId="22" xfId="0" applyNumberFormat="1" applyFont="1" applyBorder="1" applyAlignment="1">
      <alignment vertical="center" wrapText="1"/>
    </xf>
    <xf numFmtId="49" fontId="26" fillId="0" borderId="38" xfId="0" applyNumberFormat="1" applyFont="1" applyBorder="1" applyAlignment="1">
      <alignment horizontal="center" vertical="center" wrapText="1"/>
    </xf>
    <xf numFmtId="3" fontId="26" fillId="0" borderId="39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3" fontId="25" fillId="0" borderId="18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0" fontId="25" fillId="0" borderId="16" xfId="0" applyFont="1" applyBorder="1" applyAlignment="1">
      <alignment horizontal="justify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center" wrapText="1"/>
    </xf>
    <xf numFmtId="3" fontId="25" fillId="0" borderId="42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7" fillId="0" borderId="21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5" fillId="0" borderId="12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3" fontId="28" fillId="0" borderId="17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3" fontId="28" fillId="0" borderId="11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3" fontId="28" fillId="0" borderId="18" xfId="0" applyNumberFormat="1" applyFont="1" applyBorder="1" applyAlignment="1">
      <alignment vertical="center" wrapText="1"/>
    </xf>
    <xf numFmtId="0" fontId="28" fillId="0" borderId="9" xfId="0" applyFont="1" applyBorder="1" applyAlignment="1">
      <alignment horizontal="justify" vertical="center" wrapText="1"/>
    </xf>
    <xf numFmtId="0" fontId="3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justify" vertical="center" wrapText="1"/>
    </xf>
    <xf numFmtId="0" fontId="3" fillId="0" borderId="19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wrapText="1"/>
    </xf>
    <xf numFmtId="3" fontId="28" fillId="0" borderId="30" xfId="0" applyNumberFormat="1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3" fontId="28" fillId="0" borderId="22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justify" vertical="center"/>
    </xf>
    <xf numFmtId="0" fontId="25" fillId="0" borderId="1" xfId="0" applyFont="1" applyBorder="1" applyAlignment="1">
      <alignment horizontal="justify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3" fontId="25" fillId="0" borderId="44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9" fillId="0" borderId="1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45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27" xfId="0" applyFont="1" applyBorder="1" applyAlignment="1">
      <alignment vertical="center" wrapText="1"/>
    </xf>
    <xf numFmtId="0" fontId="3" fillId="0" borderId="46" xfId="0" applyFont="1" applyBorder="1" applyAlignment="1">
      <alignment horizontal="justify" vertical="center" wrapText="1"/>
    </xf>
    <xf numFmtId="0" fontId="3" fillId="0" borderId="47" xfId="0" applyFont="1" applyBorder="1" applyAlignment="1">
      <alignment horizontal="justify" vertical="center" wrapText="1"/>
    </xf>
    <xf numFmtId="0" fontId="25" fillId="0" borderId="45" xfId="0" applyFont="1" applyBorder="1" applyAlignment="1">
      <alignment horizontal="justify" vertical="center" wrapText="1"/>
    </xf>
    <xf numFmtId="0" fontId="3" fillId="0" borderId="48" xfId="0" applyFont="1" applyBorder="1" applyAlignment="1">
      <alignment horizontal="justify" vertical="center" wrapText="1"/>
    </xf>
    <xf numFmtId="0" fontId="23" fillId="0" borderId="0" xfId="0" applyFont="1" applyBorder="1" applyAlignment="1">
      <alignment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3" fontId="25" fillId="0" borderId="39" xfId="0" applyNumberFormat="1" applyFont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49" fontId="30" fillId="0" borderId="0" xfId="0" applyNumberFormat="1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justify" vertical="center" wrapText="1"/>
    </xf>
    <xf numFmtId="3" fontId="5" fillId="0" borderId="0" xfId="0" applyNumberFormat="1" applyFont="1" applyBorder="1" applyAlignment="1">
      <alignment vertical="center" wrapText="1"/>
    </xf>
    <xf numFmtId="3" fontId="26" fillId="0" borderId="39" xfId="0" applyNumberFormat="1" applyFont="1" applyBorder="1" applyAlignment="1">
      <alignment horizontal="right" vertical="center" wrapText="1"/>
    </xf>
    <xf numFmtId="49" fontId="25" fillId="0" borderId="3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3" fillId="0" borderId="37" xfId="0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4" fontId="25" fillId="0" borderId="9" xfId="0" applyNumberFormat="1" applyFont="1" applyBorder="1" applyAlignment="1">
      <alignment vertical="center" wrapText="1"/>
    </xf>
    <xf numFmtId="49" fontId="30" fillId="0" borderId="15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49" fontId="30" fillId="0" borderId="13" xfId="0" applyNumberFormat="1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49" fontId="25" fillId="0" borderId="38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justify" vertical="center"/>
    </xf>
    <xf numFmtId="49" fontId="2" fillId="0" borderId="5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vertical="center" wrapText="1"/>
    </xf>
    <xf numFmtId="3" fontId="31" fillId="0" borderId="39" xfId="0" applyNumberFormat="1" applyFont="1" applyBorder="1" applyAlignment="1">
      <alignment vertical="center" wrapText="1"/>
    </xf>
    <xf numFmtId="49" fontId="25" fillId="0" borderId="45" xfId="0" applyNumberFormat="1" applyFont="1" applyBorder="1" applyAlignment="1">
      <alignment horizontal="center" vertical="center" wrapText="1"/>
    </xf>
    <xf numFmtId="0" fontId="30" fillId="0" borderId="45" xfId="0" applyFont="1" applyBorder="1" applyAlignment="1">
      <alignment horizontal="justify" vertical="center" wrapText="1"/>
    </xf>
    <xf numFmtId="3" fontId="5" fillId="0" borderId="45" xfId="0" applyNumberFormat="1" applyFont="1" applyBorder="1" applyAlignment="1">
      <alignment vertical="center" wrapText="1"/>
    </xf>
    <xf numFmtId="3" fontId="2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28" xfId="0" applyFont="1" applyBorder="1" applyAlignment="1">
      <alignment horizontal="center" wrapText="1"/>
    </xf>
    <xf numFmtId="171" fontId="8" fillId="0" borderId="22" xfId="15" applyNumberFormat="1" applyFont="1" applyBorder="1" applyAlignment="1">
      <alignment/>
    </xf>
    <xf numFmtId="43" fontId="0" fillId="0" borderId="0" xfId="15" applyFill="1" applyBorder="1" applyAlignment="1">
      <alignment/>
    </xf>
    <xf numFmtId="0" fontId="0" fillId="0" borderId="4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18" xfId="0" applyNumberFormat="1" applyBorder="1" applyAlignment="1">
      <alignment horizontal="right" vertical="center"/>
    </xf>
    <xf numFmtId="0" fontId="2" fillId="0" borderId="27" xfId="0" applyFont="1" applyBorder="1" applyAlignment="1">
      <alignment horizontal="justify" vertical="center" wrapText="1"/>
    </xf>
    <xf numFmtId="3" fontId="0" fillId="0" borderId="44" xfId="0" applyNumberFormat="1" applyBorder="1" applyAlignment="1">
      <alignment horizontal="right" vertical="center"/>
    </xf>
    <xf numFmtId="0" fontId="6" fillId="0" borderId="19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18" xfId="0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6" fillId="0" borderId="11" xfId="0" applyNumberFormat="1" applyFont="1" applyBorder="1" applyAlignment="1">
      <alignment horizontal="right" vertical="center"/>
    </xf>
    <xf numFmtId="0" fontId="0" fillId="0" borderId="37" xfId="0" applyBorder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6" fillId="0" borderId="37" xfId="0" applyFont="1" applyBorder="1" applyAlignment="1">
      <alignment horizontal="justify" vertical="center" wrapText="1"/>
    </xf>
    <xf numFmtId="0" fontId="0" fillId="0" borderId="49" xfId="0" applyBorder="1" applyAlignment="1">
      <alignment horizontal="justify" vertical="center" wrapText="1"/>
    </xf>
    <xf numFmtId="0" fontId="0" fillId="0" borderId="37" xfId="0" applyFont="1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2" fillId="0" borderId="50" xfId="0" applyFont="1" applyBorder="1" applyAlignment="1">
      <alignment horizontal="justify" vertical="center" wrapText="1"/>
    </xf>
    <xf numFmtId="0" fontId="0" fillId="0" borderId="41" xfId="0" applyBorder="1" applyAlignment="1">
      <alignment horizontal="justify" vertical="center" wrapText="1"/>
    </xf>
    <xf numFmtId="0" fontId="21" fillId="0" borderId="27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49" fontId="9" fillId="0" borderId="19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171" fontId="1" fillId="0" borderId="27" xfId="15" applyNumberFormat="1" applyFont="1" applyBorder="1" applyAlignment="1">
      <alignment vertical="center"/>
    </xf>
    <xf numFmtId="171" fontId="9" fillId="0" borderId="30" xfId="15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25" fillId="0" borderId="40" xfId="0" applyNumberFormat="1" applyFont="1" applyBorder="1" applyAlignment="1">
      <alignment horizontal="center" vertical="center" wrapText="1"/>
    </xf>
    <xf numFmtId="49" fontId="25" fillId="0" borderId="41" xfId="0" applyNumberFormat="1" applyFont="1" applyBorder="1" applyAlignment="1">
      <alignment horizontal="center" vertical="center" wrapText="1"/>
    </xf>
    <xf numFmtId="0" fontId="25" fillId="0" borderId="41" xfId="0" applyFont="1" applyBorder="1" applyAlignment="1">
      <alignment horizontal="justify" vertical="center" wrapText="1"/>
    </xf>
    <xf numFmtId="0" fontId="3" fillId="0" borderId="51" xfId="0" applyFont="1" applyBorder="1" applyAlignment="1">
      <alignment vertical="center" wrapText="1"/>
    </xf>
    <xf numFmtId="3" fontId="25" fillId="0" borderId="51" xfId="0" applyNumberFormat="1" applyFont="1" applyFill="1" applyBorder="1" applyAlignment="1">
      <alignment vertical="center" wrapText="1"/>
    </xf>
    <xf numFmtId="3" fontId="25" fillId="0" borderId="10" xfId="0" applyNumberFormat="1" applyFont="1" applyBorder="1" applyAlignment="1">
      <alignment horizontal="right" vertical="center" wrapText="1"/>
    </xf>
    <xf numFmtId="49" fontId="3" fillId="0" borderId="5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71" fontId="0" fillId="0" borderId="1" xfId="15" applyNumberFormat="1" applyFill="1" applyBorder="1" applyAlignment="1">
      <alignment horizontal="center" vertical="center"/>
    </xf>
    <xf numFmtId="171" fontId="0" fillId="0" borderId="11" xfId="15" applyNumberFormat="1" applyFill="1" applyBorder="1" applyAlignment="1">
      <alignment horizontal="center" vertical="center"/>
    </xf>
    <xf numFmtId="171" fontId="0" fillId="0" borderId="5" xfId="15" applyNumberFormat="1" applyFill="1" applyBorder="1" applyAlignment="1">
      <alignment horizontal="center" vertical="center"/>
    </xf>
    <xf numFmtId="171" fontId="0" fillId="0" borderId="18" xfId="15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1" fontId="6" fillId="0" borderId="9" xfId="15" applyNumberFormat="1" applyFont="1" applyFill="1" applyBorder="1" applyAlignment="1">
      <alignment horizontal="center" vertical="center"/>
    </xf>
    <xf numFmtId="171" fontId="6" fillId="0" borderId="10" xfId="15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1" fontId="6" fillId="0" borderId="9" xfId="15" applyNumberFormat="1" applyFont="1" applyFill="1" applyBorder="1" applyAlignment="1">
      <alignment horizontal="center" vertical="center"/>
    </xf>
    <xf numFmtId="171" fontId="6" fillId="0" borderId="10" xfId="15" applyNumberFormat="1" applyFont="1" applyFill="1" applyBorder="1" applyAlignment="1">
      <alignment horizontal="center" vertical="center"/>
    </xf>
    <xf numFmtId="171" fontId="0" fillId="0" borderId="16" xfId="15" applyNumberFormat="1" applyFill="1" applyBorder="1" applyAlignment="1">
      <alignment horizontal="center" vertical="center"/>
    </xf>
    <xf numFmtId="171" fontId="0" fillId="0" borderId="17" xfId="15" applyNumberForma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1" fontId="0" fillId="0" borderId="27" xfId="15" applyNumberFormat="1" applyFont="1" applyFill="1" applyBorder="1" applyAlignment="1">
      <alignment horizontal="center" vertical="center"/>
    </xf>
    <xf numFmtId="171" fontId="0" fillId="0" borderId="30" xfId="15" applyNumberFormat="1" applyFont="1" applyFill="1" applyBorder="1" applyAlignment="1">
      <alignment horizontal="center" vertical="center"/>
    </xf>
    <xf numFmtId="171" fontId="0" fillId="0" borderId="21" xfId="15" applyNumberFormat="1" applyFill="1" applyBorder="1" applyAlignment="1">
      <alignment horizontal="center" vertical="center"/>
    </xf>
    <xf numFmtId="171" fontId="0" fillId="0" borderId="22" xfId="15" applyNumberForma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justify" vertical="center" wrapText="1"/>
    </xf>
    <xf numFmtId="171" fontId="0" fillId="0" borderId="41" xfId="15" applyNumberFormat="1" applyFill="1" applyBorder="1" applyAlignment="1">
      <alignment horizontal="center" vertical="center"/>
    </xf>
    <xf numFmtId="171" fontId="0" fillId="0" borderId="42" xfId="15" applyNumberFormat="1" applyFill="1" applyBorder="1" applyAlignment="1">
      <alignment horizontal="center" vertical="center"/>
    </xf>
    <xf numFmtId="171" fontId="0" fillId="0" borderId="37" xfId="15" applyNumberFormat="1" applyFont="1" applyFill="1" applyBorder="1" applyAlignment="1">
      <alignment horizontal="center" vertical="center"/>
    </xf>
    <xf numFmtId="171" fontId="0" fillId="0" borderId="52" xfId="15" applyNumberFormat="1" applyFill="1" applyBorder="1" applyAlignment="1">
      <alignment horizontal="center" vertical="center"/>
    </xf>
    <xf numFmtId="171" fontId="0" fillId="0" borderId="39" xfId="15" applyNumberFormat="1" applyFill="1" applyBorder="1" applyAlignment="1">
      <alignment horizontal="center" vertical="center"/>
    </xf>
    <xf numFmtId="0" fontId="0" fillId="0" borderId="21" xfId="0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71" fontId="6" fillId="0" borderId="0" xfId="15" applyNumberFormat="1" applyFont="1" applyFill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 wrapText="1"/>
    </xf>
    <xf numFmtId="3" fontId="5" fillId="0" borderId="28" xfId="0" applyNumberFormat="1" applyFont="1" applyFill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0" borderId="27" xfId="0" applyFont="1" applyFill="1" applyBorder="1" applyAlignment="1">
      <alignment horizontal="justify" vertical="center" wrapText="1"/>
    </xf>
    <xf numFmtId="171" fontId="0" fillId="0" borderId="18" xfId="15" applyNumberFormat="1" applyFont="1" applyFill="1" applyBorder="1" applyAlignment="1">
      <alignment horizontal="center" vertical="center"/>
    </xf>
    <xf numFmtId="171" fontId="0" fillId="0" borderId="1" xfId="15" applyNumberFormat="1" applyFont="1" applyFill="1" applyBorder="1" applyAlignment="1">
      <alignment horizontal="center" vertical="center"/>
    </xf>
    <xf numFmtId="171" fontId="0" fillId="0" borderId="11" xfId="15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6" xfId="0" applyFont="1" applyBorder="1" applyAlignment="1">
      <alignment horizontal="justify" vertical="center"/>
    </xf>
    <xf numFmtId="0" fontId="15" fillId="0" borderId="14" xfId="0" applyFont="1" applyBorder="1" applyAlignment="1">
      <alignment horizontal="center" vertical="center"/>
    </xf>
    <xf numFmtId="171" fontId="0" fillId="0" borderId="0" xfId="0" applyNumberFormat="1" applyAlignment="1">
      <alignment/>
    </xf>
    <xf numFmtId="3" fontId="6" fillId="0" borderId="30" xfId="0" applyNumberFormat="1" applyFont="1" applyBorder="1" applyAlignment="1">
      <alignment horizontal="right" vertical="center"/>
    </xf>
    <xf numFmtId="171" fontId="9" fillId="0" borderId="11" xfId="15" applyNumberFormat="1" applyFont="1" applyFill="1" applyBorder="1" applyAlignment="1">
      <alignment vertical="center"/>
    </xf>
    <xf numFmtId="41" fontId="8" fillId="0" borderId="44" xfId="0" applyNumberFormat="1" applyFont="1" applyBorder="1" applyAlignment="1">
      <alignment vertical="center"/>
    </xf>
    <xf numFmtId="41" fontId="0" fillId="0" borderId="11" xfId="15" applyNumberFormat="1" applyBorder="1" applyAlignment="1">
      <alignment vertical="center"/>
    </xf>
    <xf numFmtId="41" fontId="0" fillId="0" borderId="18" xfId="15" applyNumberFormat="1" applyBorder="1" applyAlignment="1">
      <alignment vertical="center"/>
    </xf>
    <xf numFmtId="41" fontId="8" fillId="0" borderId="22" xfId="15" applyNumberFormat="1" applyFont="1" applyBorder="1" applyAlignment="1">
      <alignment vertical="center"/>
    </xf>
    <xf numFmtId="0" fontId="20" fillId="0" borderId="1" xfId="0" applyFont="1" applyBorder="1" applyAlignment="1">
      <alignment horizontal="justify" vertical="center" wrapText="1"/>
    </xf>
    <xf numFmtId="171" fontId="0" fillId="0" borderId="18" xfId="15" applyNumberFormat="1" applyBorder="1" applyAlignment="1">
      <alignment/>
    </xf>
    <xf numFmtId="171" fontId="6" fillId="0" borderId="18" xfId="15" applyNumberFormat="1" applyFont="1" applyBorder="1" applyAlignment="1">
      <alignment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1" fontId="1" fillId="0" borderId="16" xfId="15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71" fontId="11" fillId="0" borderId="1" xfId="15" applyNumberFormat="1" applyFont="1" applyBorder="1" applyAlignment="1">
      <alignment horizontal="center" vertical="center"/>
    </xf>
    <xf numFmtId="171" fontId="12" fillId="0" borderId="1" xfId="15" applyNumberFormat="1" applyFont="1" applyBorder="1" applyAlignment="1">
      <alignment horizontal="center" vertical="center" wrapText="1"/>
    </xf>
    <xf numFmtId="171" fontId="12" fillId="0" borderId="1" xfId="15" applyNumberFormat="1" applyFont="1" applyBorder="1" applyAlignment="1">
      <alignment horizontal="center" vertical="center"/>
    </xf>
    <xf numFmtId="171" fontId="12" fillId="0" borderId="11" xfId="15" applyNumberFormat="1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71" fontId="17" fillId="0" borderId="16" xfId="15" applyNumberFormat="1" applyFont="1" applyBorder="1" applyAlignment="1">
      <alignment horizontal="center" vertical="center"/>
    </xf>
    <xf numFmtId="171" fontId="17" fillId="0" borderId="17" xfId="15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171" fontId="12" fillId="0" borderId="16" xfId="15" applyNumberFormat="1" applyFont="1" applyBorder="1" applyAlignment="1">
      <alignment horizontal="center" vertical="center"/>
    </xf>
    <xf numFmtId="171" fontId="12" fillId="0" borderId="17" xfId="15" applyNumberFormat="1" applyFont="1" applyBorder="1" applyAlignment="1">
      <alignment horizontal="center" vertical="center"/>
    </xf>
    <xf numFmtId="171" fontId="1" fillId="0" borderId="53" xfId="15" applyNumberFormat="1" applyFont="1" applyBorder="1" applyAlignment="1">
      <alignment horizontal="center" vertical="center"/>
    </xf>
    <xf numFmtId="171" fontId="11" fillId="0" borderId="16" xfId="15" applyNumberFormat="1" applyFont="1" applyBorder="1" applyAlignment="1">
      <alignment horizontal="center" vertical="center"/>
    </xf>
    <xf numFmtId="171" fontId="11" fillId="0" borderId="17" xfId="15" applyNumberFormat="1" applyFont="1" applyBorder="1" applyAlignment="1">
      <alignment horizontal="center" vertical="center"/>
    </xf>
    <xf numFmtId="171" fontId="1" fillId="0" borderId="21" xfId="15" applyNumberFormat="1" applyFont="1" applyBorder="1" applyAlignment="1">
      <alignment horizontal="center" vertical="center"/>
    </xf>
    <xf numFmtId="171" fontId="11" fillId="0" borderId="21" xfId="15" applyNumberFormat="1" applyFont="1" applyBorder="1" applyAlignment="1">
      <alignment horizontal="center" vertical="center"/>
    </xf>
    <xf numFmtId="171" fontId="11" fillId="0" borderId="22" xfId="15" applyNumberFormat="1" applyFont="1" applyBorder="1" applyAlignment="1">
      <alignment horizontal="center" vertical="center"/>
    </xf>
    <xf numFmtId="171" fontId="11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3" fontId="26" fillId="0" borderId="39" xfId="0" applyNumberFormat="1" applyFont="1" applyFill="1" applyBorder="1" applyAlignment="1">
      <alignment vertical="center" wrapText="1"/>
    </xf>
    <xf numFmtId="49" fontId="6" fillId="0" borderId="54" xfId="15" applyNumberFormat="1" applyFont="1" applyFill="1" applyBorder="1" applyAlignment="1">
      <alignment horizontal="center" vertical="center"/>
    </xf>
    <xf numFmtId="172" fontId="13" fillId="0" borderId="55" xfId="0" applyNumberFormat="1" applyFont="1" applyBorder="1" applyAlignment="1">
      <alignment vertical="center" wrapText="1"/>
    </xf>
    <xf numFmtId="172" fontId="1" fillId="0" borderId="56" xfId="15" applyNumberFormat="1" applyFont="1" applyFill="1" applyBorder="1" applyAlignment="1">
      <alignment vertical="center"/>
    </xf>
    <xf numFmtId="172" fontId="8" fillId="0" borderId="57" xfId="15" applyNumberFormat="1" applyFont="1" applyFill="1" applyBorder="1" applyAlignment="1">
      <alignment vertical="center"/>
    </xf>
    <xf numFmtId="0" fontId="38" fillId="0" borderId="5" xfId="0" applyFont="1" applyBorder="1" applyAlignment="1">
      <alignment horizontal="justify" wrapText="1"/>
    </xf>
    <xf numFmtId="49" fontId="6" fillId="0" borderId="58" xfId="15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3" fontId="5" fillId="0" borderId="30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38" fillId="0" borderId="5" xfId="0" applyFont="1" applyBorder="1" applyAlignment="1">
      <alignment horizontal="justify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justify" vertical="center" wrapText="1"/>
    </xf>
    <xf numFmtId="49" fontId="2" fillId="0" borderId="27" xfId="0" applyNumberFormat="1" applyFont="1" applyBorder="1" applyAlignment="1">
      <alignment horizontal="center" vertical="center"/>
    </xf>
    <xf numFmtId="49" fontId="25" fillId="0" borderId="41" xfId="0" applyNumberFormat="1" applyFont="1" applyBorder="1" applyAlignment="1">
      <alignment/>
    </xf>
    <xf numFmtId="0" fontId="5" fillId="0" borderId="59" xfId="0" applyFont="1" applyBorder="1" applyAlignment="1">
      <alignment horizontal="justify" vertical="center" wrapText="1"/>
    </xf>
    <xf numFmtId="49" fontId="0" fillId="0" borderId="53" xfId="0" applyNumberFormat="1" applyBorder="1" applyAlignment="1">
      <alignment horizontal="justify" vertical="center" wrapText="1"/>
    </xf>
    <xf numFmtId="0" fontId="22" fillId="0" borderId="49" xfId="0" applyFont="1" applyBorder="1" applyAlignment="1">
      <alignment horizontal="justify" vertical="center" wrapText="1"/>
    </xf>
    <xf numFmtId="49" fontId="5" fillId="0" borderId="60" xfId="0" applyNumberFormat="1" applyFont="1" applyBorder="1" applyAlignment="1">
      <alignment horizontal="justify" vertical="center" wrapText="1"/>
    </xf>
    <xf numFmtId="49" fontId="0" fillId="0" borderId="33" xfId="0" applyNumberFormat="1" applyBorder="1" applyAlignment="1">
      <alignment horizontal="justify" vertical="center" wrapText="1"/>
    </xf>
    <xf numFmtId="49" fontId="5" fillId="0" borderId="61" xfId="0" applyNumberFormat="1" applyFont="1" applyBorder="1" applyAlignment="1">
      <alignment horizontal="justify" vertical="center" wrapText="1"/>
    </xf>
    <xf numFmtId="0" fontId="8" fillId="0" borderId="61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3" fillId="0" borderId="27" xfId="0" applyFont="1" applyBorder="1" applyAlignment="1">
      <alignment horizontal="justify" vertical="center" wrapText="1"/>
    </xf>
    <xf numFmtId="49" fontId="2" fillId="0" borderId="21" xfId="0" applyNumberFormat="1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justify" vertical="center" wrapText="1"/>
    </xf>
    <xf numFmtId="171" fontId="0" fillId="0" borderId="39" xfId="15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171" fontId="12" fillId="0" borderId="37" xfId="15" applyNumberFormat="1" applyFont="1" applyBorder="1" applyAlignment="1">
      <alignment horizontal="center" vertical="center"/>
    </xf>
    <xf numFmtId="171" fontId="12" fillId="0" borderId="44" xfId="15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9" fillId="0" borderId="27" xfId="0" applyFont="1" applyBorder="1" applyAlignment="1">
      <alignment vertical="center" wrapText="1"/>
    </xf>
    <xf numFmtId="171" fontId="1" fillId="0" borderId="59" xfId="15" applyNumberFormat="1" applyFont="1" applyBorder="1" applyAlignment="1">
      <alignment horizontal="center" vertical="center"/>
    </xf>
    <xf numFmtId="171" fontId="11" fillId="0" borderId="27" xfId="15" applyNumberFormat="1" applyFont="1" applyBorder="1" applyAlignment="1">
      <alignment horizontal="center" vertical="center"/>
    </xf>
    <xf numFmtId="171" fontId="11" fillId="0" borderId="27" xfId="15" applyNumberFormat="1" applyFont="1" applyBorder="1" applyAlignment="1">
      <alignment vertical="center" wrapText="1"/>
    </xf>
    <xf numFmtId="171" fontId="11" fillId="0" borderId="30" xfId="15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51" xfId="0" applyFont="1" applyBorder="1" applyAlignment="1">
      <alignment horizontal="left" wrapText="1"/>
    </xf>
    <xf numFmtId="171" fontId="1" fillId="0" borderId="51" xfId="15" applyNumberFormat="1" applyFont="1" applyBorder="1" applyAlignment="1">
      <alignment horizontal="center" vertical="center"/>
    </xf>
    <xf numFmtId="171" fontId="12" fillId="0" borderId="51" xfId="15" applyNumberFormat="1" applyFont="1" applyBorder="1" applyAlignment="1">
      <alignment horizontal="center" vertical="center"/>
    </xf>
    <xf numFmtId="171" fontId="0" fillId="0" borderId="27" xfId="15" applyNumberFormat="1" applyFont="1" applyFill="1" applyBorder="1" applyAlignment="1">
      <alignment horizontal="center" vertical="center"/>
    </xf>
    <xf numFmtId="171" fontId="0" fillId="0" borderId="41" xfId="15" applyNumberFormat="1" applyFont="1" applyFill="1" applyBorder="1" applyAlignment="1">
      <alignment horizontal="center" vertical="center"/>
    </xf>
    <xf numFmtId="171" fontId="0" fillId="0" borderId="30" xfId="15" applyNumberFormat="1" applyFont="1" applyFill="1" applyBorder="1" applyAlignment="1">
      <alignment horizontal="center" vertical="center"/>
    </xf>
    <xf numFmtId="171" fontId="0" fillId="0" borderId="42" xfId="15" applyNumberFormat="1" applyFont="1" applyFill="1" applyBorder="1" applyAlignment="1">
      <alignment horizontal="center" vertical="center"/>
    </xf>
    <xf numFmtId="171" fontId="0" fillId="0" borderId="1" xfId="15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 horizontal="justify" vertical="center" wrapText="1"/>
    </xf>
    <xf numFmtId="171" fontId="0" fillId="0" borderId="11" xfId="15" applyNumberFormat="1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 wrapText="1"/>
    </xf>
    <xf numFmtId="171" fontId="6" fillId="0" borderId="45" xfId="15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171" fontId="6" fillId="0" borderId="51" xfId="15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3" fontId="0" fillId="0" borderId="44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wrapText="1"/>
    </xf>
    <xf numFmtId="0" fontId="8" fillId="0" borderId="45" xfId="0" applyFont="1" applyBorder="1" applyAlignment="1">
      <alignment horizontal="center" wrapText="1"/>
    </xf>
    <xf numFmtId="0" fontId="8" fillId="0" borderId="61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43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6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" fontId="2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0" fontId="6" fillId="0" borderId="2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6" fillId="0" borderId="65" xfId="0" applyFont="1" applyBorder="1" applyAlignment="1">
      <alignment horizontal="center" vertical="center" wrapText="1"/>
    </xf>
    <xf numFmtId="0" fontId="26" fillId="0" borderId="51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right" wrapText="1"/>
    </xf>
    <xf numFmtId="0" fontId="19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49" fontId="32" fillId="0" borderId="68" xfId="15" applyNumberFormat="1" applyFont="1" applyFill="1" applyBorder="1" applyAlignment="1">
      <alignment horizontal="justify" vertical="center" wrapText="1"/>
    </xf>
    <xf numFmtId="43" fontId="6" fillId="0" borderId="69" xfId="15" applyFont="1" applyFill="1" applyBorder="1" applyAlignment="1">
      <alignment horizontal="center" vertical="center"/>
    </xf>
    <xf numFmtId="43" fontId="6" fillId="0" borderId="70" xfId="15" applyFont="1" applyFill="1" applyBorder="1" applyAlignment="1">
      <alignment horizontal="center" vertical="center"/>
    </xf>
    <xf numFmtId="43" fontId="32" fillId="0" borderId="71" xfId="15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right" vertical="center"/>
    </xf>
    <xf numFmtId="3" fontId="6" fillId="0" borderId="17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3" fontId="0" fillId="0" borderId="18" xfId="0" applyNumberFormat="1" applyBorder="1" applyAlignment="1">
      <alignment horizontal="right" vertical="center"/>
    </xf>
    <xf numFmtId="3" fontId="0" fillId="0" borderId="42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10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 wrapText="1"/>
    </xf>
    <xf numFmtId="171" fontId="1" fillId="0" borderId="5" xfId="15" applyNumberFormat="1" applyFont="1" applyBorder="1" applyAlignment="1">
      <alignment horizontal="center" vertical="center"/>
    </xf>
    <xf numFmtId="171" fontId="1" fillId="0" borderId="16" xfId="15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3" fontId="8" fillId="0" borderId="9" xfId="15" applyFont="1" applyBorder="1" applyAlignment="1">
      <alignment horizontal="center" vertical="center"/>
    </xf>
    <xf numFmtId="43" fontId="8" fillId="0" borderId="10" xfId="15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43" fontId="15" fillId="0" borderId="16" xfId="15" applyFont="1" applyBorder="1" applyAlignment="1">
      <alignment horizontal="center" vertical="center"/>
    </xf>
    <xf numFmtId="43" fontId="15" fillId="0" borderId="17" xfId="15" applyFont="1" applyBorder="1" applyAlignment="1">
      <alignment horizontal="center" vertical="center"/>
    </xf>
    <xf numFmtId="43" fontId="15" fillId="0" borderId="1" xfId="15" applyFont="1" applyBorder="1" applyAlignment="1">
      <alignment horizontal="center" vertical="center"/>
    </xf>
    <xf numFmtId="43" fontId="15" fillId="0" borderId="11" xfId="15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15" fillId="0" borderId="1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43" fontId="15" fillId="0" borderId="21" xfId="15" applyFont="1" applyBorder="1" applyAlignment="1">
      <alignment horizontal="center" vertical="center"/>
    </xf>
    <xf numFmtId="43" fontId="15" fillId="0" borderId="22" xfId="15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43" fontId="15" fillId="0" borderId="23" xfId="15" applyFont="1" applyBorder="1" applyAlignment="1">
      <alignment horizontal="center" vertical="center"/>
    </xf>
    <xf numFmtId="43" fontId="15" fillId="0" borderId="47" xfId="15" applyFont="1" applyBorder="1" applyAlignment="1">
      <alignment horizontal="center" vertical="center"/>
    </xf>
    <xf numFmtId="43" fontId="15" fillId="0" borderId="75" xfId="15" applyFont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43" fontId="15" fillId="0" borderId="27" xfId="15" applyFont="1" applyBorder="1" applyAlignment="1">
      <alignment horizontal="center" vertical="center"/>
    </xf>
    <xf numFmtId="43" fontId="15" fillId="0" borderId="30" xfId="15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31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6" fillId="0" borderId="31" xfId="0" applyFont="1" applyBorder="1" applyAlignment="1">
      <alignment horizontal="justify" vertical="center"/>
    </xf>
    <xf numFmtId="0" fontId="6" fillId="0" borderId="53" xfId="0" applyFont="1" applyBorder="1" applyAlignment="1">
      <alignment horizontal="justify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 horizontal="justify" vertical="center"/>
    </xf>
    <xf numFmtId="0" fontId="6" fillId="0" borderId="59" xfId="0" applyFont="1" applyBorder="1" applyAlignment="1">
      <alignment horizontal="justify" vertical="center"/>
    </xf>
    <xf numFmtId="0" fontId="0" fillId="0" borderId="0" xfId="0" applyBorder="1" applyAlignment="1">
      <alignment horizontal="left" vertical="justify" wrapText="1"/>
    </xf>
    <xf numFmtId="0" fontId="6" fillId="0" borderId="0" xfId="0" applyFont="1" applyAlignment="1">
      <alignment vertical="justify"/>
    </xf>
    <xf numFmtId="0" fontId="0" fillId="0" borderId="0" xfId="0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71" fontId="0" fillId="0" borderId="5" xfId="15" applyNumberFormat="1" applyFont="1" applyBorder="1" applyAlignment="1">
      <alignment horizontal="center" vertical="center"/>
    </xf>
    <xf numFmtId="171" fontId="0" fillId="0" borderId="37" xfId="15" applyNumberFormat="1" applyFont="1" applyBorder="1" applyAlignment="1">
      <alignment horizontal="center" vertical="center"/>
    </xf>
    <xf numFmtId="171" fontId="0" fillId="0" borderId="41" xfId="15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71" fontId="0" fillId="0" borderId="5" xfId="15" applyNumberFormat="1" applyBorder="1" applyAlignment="1">
      <alignment horizontal="center" vertical="center"/>
    </xf>
    <xf numFmtId="171" fontId="0" fillId="0" borderId="16" xfId="15" applyNumberFormat="1" applyBorder="1" applyAlignment="1">
      <alignment horizontal="center" vertical="center"/>
    </xf>
    <xf numFmtId="171" fontId="17" fillId="0" borderId="5" xfId="15" applyNumberFormat="1" applyFont="1" applyBorder="1" applyAlignment="1">
      <alignment horizontal="center" vertical="center"/>
    </xf>
    <xf numFmtId="171" fontId="17" fillId="0" borderId="16" xfId="15" applyNumberFormat="1" applyFont="1" applyBorder="1" applyAlignment="1">
      <alignment horizontal="center" vertical="center"/>
    </xf>
    <xf numFmtId="171" fontId="17" fillId="0" borderId="18" xfId="15" applyNumberFormat="1" applyFont="1" applyBorder="1" applyAlignment="1">
      <alignment horizontal="center" vertical="center"/>
    </xf>
    <xf numFmtId="171" fontId="17" fillId="0" borderId="17" xfId="15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1" fontId="0" fillId="0" borderId="1" xfId="15" applyNumberFormat="1" applyBorder="1" applyAlignment="1">
      <alignment horizontal="center" vertical="center"/>
    </xf>
    <xf numFmtId="171" fontId="0" fillId="0" borderId="11" xfId="15" applyNumberFormat="1" applyBorder="1" applyAlignment="1">
      <alignment horizontal="center" vertical="center"/>
    </xf>
    <xf numFmtId="49" fontId="0" fillId="0" borderId="5" xfId="15" applyNumberFormat="1" applyFont="1" applyBorder="1" applyAlignment="1">
      <alignment horizontal="center" vertical="center"/>
    </xf>
    <xf numFmtId="49" fontId="0" fillId="0" borderId="37" xfId="15" applyNumberFormat="1" applyFont="1" applyBorder="1" applyAlignment="1">
      <alignment horizontal="center" vertical="center"/>
    </xf>
    <xf numFmtId="49" fontId="0" fillId="0" borderId="16" xfId="15" applyNumberFormat="1" applyFont="1" applyBorder="1" applyAlignment="1">
      <alignment horizontal="center" vertical="center"/>
    </xf>
    <xf numFmtId="171" fontId="1" fillId="0" borderId="1" xfId="15" applyNumberFormat="1" applyFont="1" applyBorder="1" applyAlignment="1">
      <alignment horizontal="center" vertical="center"/>
    </xf>
    <xf numFmtId="171" fontId="1" fillId="0" borderId="11" xfId="15" applyNumberFormat="1" applyFont="1" applyBorder="1" applyAlignment="1">
      <alignment horizontal="center" vertical="center"/>
    </xf>
    <xf numFmtId="171" fontId="1" fillId="0" borderId="18" xfId="15" applyNumberFormat="1" applyFont="1" applyBorder="1" applyAlignment="1">
      <alignment horizontal="center" vertical="center"/>
    </xf>
    <xf numFmtId="171" fontId="1" fillId="0" borderId="17" xfId="15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ZOSP
 na 50 000 zł
 i do WFOŚiGW 
na 65 000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3 703 564 zł
Budzet Państwa 
165 272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Wniosek do ZPORR 
na 75 000 zł
Budzet Państwa 
10 000 zł
EFRWP na 100 000 zł</a:t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9544050" y="20383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Wniosek do ZPORR na 1 875 000 zł Budżet Państwa
 250 000 zł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budzet\BUD&#379;ET%202006\PROWIZORIUM%202006\zalaczniki_do_budzet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>
        <row r="18">
          <cell r="C18" t="str">
            <v>ADMINISTRACJA PUBLICZNA</v>
          </cell>
        </row>
        <row r="19">
          <cell r="C19" t="str">
            <v>URZĘDY NACZELNYCH ORGANÓW WŁADZY PAŃSTWOWEJ, KONTROLI I OCHRONY PRAWA ORAZ SĄDOWNICTWA</v>
          </cell>
        </row>
        <row r="20">
          <cell r="C20" t="str">
            <v>OBRONA NARODOWA</v>
          </cell>
        </row>
        <row r="21">
          <cell r="C21" t="str">
            <v>BEZPIECZEŃSTWO PUBLICZNE I OCHRONA PRZECIWPOŻAROWA</v>
          </cell>
        </row>
        <row r="27">
          <cell r="C27" t="str">
            <v>POMOC SPOŁECZNA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B4" sqref="B4"/>
    </sheetView>
  </sheetViews>
  <sheetFormatPr defaultColWidth="9.140625" defaultRowHeight="12.75"/>
  <cols>
    <col min="1" max="1" width="4.8515625" style="2" customWidth="1"/>
    <col min="2" max="2" width="54.140625" style="34" customWidth="1"/>
    <col min="3" max="3" width="11.421875" style="0" customWidth="1"/>
    <col min="4" max="4" width="12.57421875" style="18" customWidth="1"/>
  </cols>
  <sheetData>
    <row r="1" spans="2:4" ht="57" customHeight="1">
      <c r="B1" s="546" t="s">
        <v>629</v>
      </c>
      <c r="C1" s="547"/>
      <c r="D1" s="547"/>
    </row>
    <row r="2" spans="1:6" ht="27.75" customHeight="1">
      <c r="A2" s="548" t="s">
        <v>516</v>
      </c>
      <c r="B2" s="548"/>
      <c r="C2" s="548"/>
      <c r="D2" s="548"/>
      <c r="E2" s="34"/>
      <c r="F2" s="34"/>
    </row>
    <row r="3" spans="1:6" ht="7.5" customHeight="1" thickBot="1">
      <c r="A3" s="138"/>
      <c r="B3" s="139"/>
      <c r="C3" s="139"/>
      <c r="D3" s="139"/>
      <c r="E3" s="34"/>
      <c r="F3" s="34"/>
    </row>
    <row r="4" spans="1:4" ht="16.5" thickTop="1">
      <c r="A4" s="140" t="s">
        <v>90</v>
      </c>
      <c r="B4" s="477" t="s">
        <v>179</v>
      </c>
      <c r="C4" s="141" t="s">
        <v>6</v>
      </c>
      <c r="D4" s="142">
        <f>SUM(D5:D16)</f>
        <v>5177331</v>
      </c>
    </row>
    <row r="5" spans="1:4" ht="15.75">
      <c r="A5" s="143" t="s">
        <v>180</v>
      </c>
      <c r="B5" s="478" t="s">
        <v>181</v>
      </c>
      <c r="C5" s="35" t="s">
        <v>182</v>
      </c>
      <c r="D5" s="144">
        <v>3336590</v>
      </c>
    </row>
    <row r="6" spans="1:4" ht="15.75">
      <c r="A6" s="143" t="s">
        <v>180</v>
      </c>
      <c r="B6" s="478" t="s">
        <v>183</v>
      </c>
      <c r="C6" s="35" t="s">
        <v>184</v>
      </c>
      <c r="D6" s="144">
        <v>1331614</v>
      </c>
    </row>
    <row r="7" spans="1:4" ht="15.75">
      <c r="A7" s="143" t="s">
        <v>180</v>
      </c>
      <c r="B7" s="478" t="s">
        <v>185</v>
      </c>
      <c r="C7" s="35" t="s">
        <v>186</v>
      </c>
      <c r="D7" s="144">
        <v>80551</v>
      </c>
    </row>
    <row r="8" spans="1:4" ht="15.75">
      <c r="A8" s="143" t="s">
        <v>180</v>
      </c>
      <c r="B8" s="478" t="s">
        <v>187</v>
      </c>
      <c r="C8" s="35" t="s">
        <v>188</v>
      </c>
      <c r="D8" s="144">
        <v>107976</v>
      </c>
    </row>
    <row r="9" spans="1:4" ht="25.5">
      <c r="A9" s="143" t="s">
        <v>180</v>
      </c>
      <c r="B9" s="478" t="s">
        <v>189</v>
      </c>
      <c r="C9" s="35" t="s">
        <v>190</v>
      </c>
      <c r="D9" s="144">
        <v>2000</v>
      </c>
    </row>
    <row r="10" spans="1:4" ht="15.75">
      <c r="A10" s="143" t="s">
        <v>180</v>
      </c>
      <c r="B10" s="478" t="s">
        <v>595</v>
      </c>
      <c r="C10" s="35" t="s">
        <v>583</v>
      </c>
      <c r="D10" s="144">
        <v>2200</v>
      </c>
    </row>
    <row r="11" spans="1:4" ht="15.75">
      <c r="A11" s="143" t="s">
        <v>180</v>
      </c>
      <c r="B11" s="478" t="s">
        <v>594</v>
      </c>
      <c r="C11" s="35" t="s">
        <v>584</v>
      </c>
      <c r="D11" s="144">
        <v>2000</v>
      </c>
    </row>
    <row r="12" spans="1:4" ht="15.75">
      <c r="A12" s="143" t="s">
        <v>180</v>
      </c>
      <c r="B12" s="478" t="s">
        <v>191</v>
      </c>
      <c r="C12" s="35" t="s">
        <v>192</v>
      </c>
      <c r="D12" s="144">
        <v>20000</v>
      </c>
    </row>
    <row r="13" spans="1:4" ht="15.75">
      <c r="A13" s="143" t="s">
        <v>180</v>
      </c>
      <c r="B13" s="478" t="s">
        <v>197</v>
      </c>
      <c r="C13" s="35" t="s">
        <v>198</v>
      </c>
      <c r="D13" s="144">
        <v>160000</v>
      </c>
    </row>
    <row r="14" spans="1:4" ht="17.25" customHeight="1">
      <c r="A14" s="143" t="s">
        <v>180</v>
      </c>
      <c r="B14" s="479" t="s">
        <v>193</v>
      </c>
      <c r="C14" s="35" t="s">
        <v>194</v>
      </c>
      <c r="D14" s="144">
        <v>10000</v>
      </c>
    </row>
    <row r="15" spans="1:4" ht="15.75">
      <c r="A15" s="143" t="s">
        <v>180</v>
      </c>
      <c r="B15" s="478" t="s">
        <v>195</v>
      </c>
      <c r="C15" s="35" t="s">
        <v>196</v>
      </c>
      <c r="D15" s="144">
        <v>112400</v>
      </c>
    </row>
    <row r="16" spans="1:4" ht="16.5" thickBot="1">
      <c r="A16" s="145" t="s">
        <v>180</v>
      </c>
      <c r="B16" s="146" t="s">
        <v>199</v>
      </c>
      <c r="C16" s="119" t="s">
        <v>200</v>
      </c>
      <c r="D16" s="147">
        <v>12000</v>
      </c>
    </row>
    <row r="17" spans="1:4" ht="32.25" thickTop="1">
      <c r="A17" s="148" t="s">
        <v>91</v>
      </c>
      <c r="B17" s="480" t="s">
        <v>201</v>
      </c>
      <c r="C17" s="121"/>
      <c r="D17" s="149">
        <f>SUM(D18:D19)</f>
        <v>2588311</v>
      </c>
    </row>
    <row r="18" spans="1:4" ht="15.75">
      <c r="A18" s="143" t="s">
        <v>180</v>
      </c>
      <c r="B18" s="478" t="s">
        <v>202</v>
      </c>
      <c r="C18" s="35" t="s">
        <v>203</v>
      </c>
      <c r="D18" s="144">
        <v>2558311</v>
      </c>
    </row>
    <row r="19" spans="1:4" ht="16.5" thickBot="1">
      <c r="A19" s="145" t="s">
        <v>180</v>
      </c>
      <c r="B19" s="481" t="s">
        <v>204</v>
      </c>
      <c r="C19" s="119" t="s">
        <v>205</v>
      </c>
      <c r="D19" s="147">
        <v>30000</v>
      </c>
    </row>
    <row r="20" spans="1:4" ht="16.5" thickTop="1">
      <c r="A20" s="148" t="s">
        <v>98</v>
      </c>
      <c r="B20" s="480" t="s">
        <v>206</v>
      </c>
      <c r="C20" s="121"/>
      <c r="D20" s="149">
        <f>SUM(D21)</f>
        <v>1205000</v>
      </c>
    </row>
    <row r="21" spans="1:4" ht="28.5" customHeight="1" thickBot="1">
      <c r="A21" s="145" t="s">
        <v>180</v>
      </c>
      <c r="B21" s="481" t="s">
        <v>207</v>
      </c>
      <c r="C21" s="150" t="s">
        <v>593</v>
      </c>
      <c r="D21" s="147">
        <v>1205000</v>
      </c>
    </row>
    <row r="22" spans="1:4" ht="33" thickBot="1" thickTop="1">
      <c r="A22" s="151" t="s">
        <v>99</v>
      </c>
      <c r="B22" s="482" t="s">
        <v>208</v>
      </c>
      <c r="C22" s="152" t="s">
        <v>209</v>
      </c>
      <c r="D22" s="153">
        <v>120000</v>
      </c>
    </row>
    <row r="23" spans="1:4" ht="16.5" thickTop="1">
      <c r="A23" s="148" t="s">
        <v>100</v>
      </c>
      <c r="B23" s="480" t="s">
        <v>210</v>
      </c>
      <c r="C23" s="121"/>
      <c r="D23" s="149">
        <f>SUM(D24)</f>
        <v>203000</v>
      </c>
    </row>
    <row r="24" spans="1:4" ht="29.25" customHeight="1" thickBot="1">
      <c r="A24" s="154" t="s">
        <v>180</v>
      </c>
      <c r="B24" s="481" t="s">
        <v>211</v>
      </c>
      <c r="C24" s="150" t="s">
        <v>212</v>
      </c>
      <c r="D24" s="147">
        <v>203000</v>
      </c>
    </row>
    <row r="25" spans="1:4" ht="17.25" thickBot="1" thickTop="1">
      <c r="A25" s="151" t="s">
        <v>101</v>
      </c>
      <c r="B25" s="482" t="s">
        <v>213</v>
      </c>
      <c r="C25" s="152" t="s">
        <v>214</v>
      </c>
      <c r="D25" s="153">
        <v>5348476</v>
      </c>
    </row>
    <row r="26" spans="1:4" ht="41.25" customHeight="1" thickBot="1" thickTop="1">
      <c r="A26" s="151" t="s">
        <v>102</v>
      </c>
      <c r="B26" s="482" t="s">
        <v>215</v>
      </c>
      <c r="C26" s="152" t="s">
        <v>216</v>
      </c>
      <c r="D26" s="153">
        <v>2982181</v>
      </c>
    </row>
    <row r="27" spans="1:4" ht="33.75" customHeight="1" thickBot="1" thickTop="1">
      <c r="A27" s="151" t="s">
        <v>103</v>
      </c>
      <c r="B27" s="483" t="s">
        <v>217</v>
      </c>
      <c r="C27" s="152" t="s">
        <v>218</v>
      </c>
      <c r="D27" s="153">
        <v>798307</v>
      </c>
    </row>
    <row r="28" spans="1:4" ht="45" customHeight="1" thickBot="1" thickTop="1">
      <c r="A28" s="151" t="s">
        <v>219</v>
      </c>
      <c r="B28" s="483" t="s">
        <v>592</v>
      </c>
      <c r="C28" s="152" t="s">
        <v>22</v>
      </c>
      <c r="D28" s="153">
        <v>1000</v>
      </c>
    </row>
    <row r="29" spans="1:4" ht="54.75" customHeight="1" thickBot="1" thickTop="1">
      <c r="A29" s="151" t="s">
        <v>585</v>
      </c>
      <c r="B29" s="482" t="s">
        <v>596</v>
      </c>
      <c r="C29" s="152" t="s">
        <v>220</v>
      </c>
      <c r="D29" s="153">
        <v>1506470</v>
      </c>
    </row>
    <row r="30" spans="1:4" ht="45.75" customHeight="1" thickBot="1" thickTop="1">
      <c r="A30" s="151" t="s">
        <v>586</v>
      </c>
      <c r="B30" s="482" t="s">
        <v>590</v>
      </c>
      <c r="C30" s="152" t="s">
        <v>587</v>
      </c>
      <c r="D30" s="153">
        <v>120000</v>
      </c>
    </row>
    <row r="31" spans="1:4" ht="75" customHeight="1" thickBot="1" thickTop="1">
      <c r="A31" s="151" t="s">
        <v>589</v>
      </c>
      <c r="B31" s="482" t="s">
        <v>591</v>
      </c>
      <c r="C31" s="152" t="s">
        <v>588</v>
      </c>
      <c r="D31" s="153">
        <v>3136885</v>
      </c>
    </row>
    <row r="32" spans="2:4" ht="17.25" thickBot="1" thickTop="1">
      <c r="B32" s="155"/>
      <c r="C32" s="156" t="s">
        <v>61</v>
      </c>
      <c r="D32" s="157">
        <f>D4+D17+D20+D22+D23+D25+D26+D27+D29+D30+D31+D28</f>
        <v>23186961</v>
      </c>
    </row>
    <row r="33" ht="13.5" thickTop="1"/>
  </sheetData>
  <mergeCells count="2">
    <mergeCell ref="B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28"/>
  <sheetViews>
    <sheetView workbookViewId="0" topLeftCell="A1">
      <selection activeCell="D4" sqref="D4"/>
    </sheetView>
  </sheetViews>
  <sheetFormatPr defaultColWidth="9.140625" defaultRowHeight="12.75"/>
  <cols>
    <col min="1" max="1" width="6.00390625" style="0" customWidth="1"/>
    <col min="3" max="3" width="4.421875" style="0" customWidth="1"/>
    <col min="4" max="4" width="42.8515625" style="0" customWidth="1"/>
    <col min="5" max="6" width="12.28125" style="0" customWidth="1"/>
  </cols>
  <sheetData>
    <row r="2" spans="3:6" ht="32.25" customHeight="1">
      <c r="C2" s="582" t="s">
        <v>638</v>
      </c>
      <c r="D2" s="582"/>
      <c r="E2" s="582"/>
      <c r="F2" s="42"/>
    </row>
    <row r="3" ht="12.75">
      <c r="E3" s="64"/>
    </row>
    <row r="4" ht="12.75">
      <c r="E4" s="64"/>
    </row>
    <row r="5" ht="12.75">
      <c r="D5" s="18"/>
    </row>
    <row r="6" spans="1:5" ht="12.75">
      <c r="A6" s="636" t="s">
        <v>65</v>
      </c>
      <c r="B6" s="636"/>
      <c r="C6" s="636"/>
      <c r="D6" s="636"/>
      <c r="E6" s="636"/>
    </row>
    <row r="7" spans="1:5" ht="12.75">
      <c r="A7" s="636" t="s">
        <v>66</v>
      </c>
      <c r="B7" s="636"/>
      <c r="C7" s="636"/>
      <c r="D7" s="636"/>
      <c r="E7" s="636"/>
    </row>
    <row r="8" ht="12.75">
      <c r="D8" s="18"/>
    </row>
    <row r="9" spans="4:6" ht="13.5" thickBot="1">
      <c r="D9" s="18"/>
      <c r="F9" s="18" t="s">
        <v>2</v>
      </c>
    </row>
    <row r="10" spans="1:6" ht="24.75" customHeight="1" thickBot="1" thickTop="1">
      <c r="A10" s="89" t="s">
        <v>72</v>
      </c>
      <c r="B10" s="87" t="s">
        <v>73</v>
      </c>
      <c r="C10" s="87" t="s">
        <v>6</v>
      </c>
      <c r="D10" s="87" t="s">
        <v>67</v>
      </c>
      <c r="E10" s="87" t="s">
        <v>68</v>
      </c>
      <c r="F10" s="88" t="s">
        <v>71</v>
      </c>
    </row>
    <row r="11" spans="1:6" ht="24.75" customHeight="1" thickTop="1">
      <c r="A11" s="82"/>
      <c r="B11" s="83"/>
      <c r="C11" s="83"/>
      <c r="D11" s="84" t="s">
        <v>74</v>
      </c>
      <c r="E11" s="85">
        <v>0</v>
      </c>
      <c r="F11" s="86"/>
    </row>
    <row r="12" spans="1:6" ht="24.75" customHeight="1">
      <c r="A12" s="73"/>
      <c r="B12" s="3"/>
      <c r="C12" s="3"/>
      <c r="D12" s="37" t="s">
        <v>68</v>
      </c>
      <c r="E12" s="70">
        <f>SUM(E13)</f>
        <v>80000</v>
      </c>
      <c r="F12" s="74"/>
    </row>
    <row r="13" spans="1:6" ht="24.75" customHeight="1">
      <c r="A13" s="75">
        <v>900</v>
      </c>
      <c r="B13" s="65"/>
      <c r="C13" s="65"/>
      <c r="D13" s="37" t="s">
        <v>75</v>
      </c>
      <c r="E13" s="68">
        <f>SUM(E14)</f>
        <v>80000</v>
      </c>
      <c r="F13" s="74"/>
    </row>
    <row r="14" spans="1:6" ht="24.75" customHeight="1">
      <c r="A14" s="76" t="s">
        <v>76</v>
      </c>
      <c r="B14" s="15" t="s">
        <v>77</v>
      </c>
      <c r="C14" s="15"/>
      <c r="D14" s="72" t="s">
        <v>79</v>
      </c>
      <c r="E14" s="68">
        <f>SUM(E15)</f>
        <v>80000</v>
      </c>
      <c r="F14" s="74"/>
    </row>
    <row r="15" spans="1:6" ht="24.75" customHeight="1">
      <c r="A15" s="76" t="s">
        <v>76</v>
      </c>
      <c r="B15" s="15" t="s">
        <v>77</v>
      </c>
      <c r="C15" s="15" t="s">
        <v>78</v>
      </c>
      <c r="D15" s="71" t="s">
        <v>80</v>
      </c>
      <c r="E15" s="92">
        <v>80000</v>
      </c>
      <c r="F15" s="74"/>
    </row>
    <row r="16" spans="1:6" ht="24.75" customHeight="1">
      <c r="A16" s="76"/>
      <c r="B16" s="15"/>
      <c r="C16" s="15"/>
      <c r="D16" s="37" t="s">
        <v>61</v>
      </c>
      <c r="E16" s="70">
        <f>E12+E11</f>
        <v>80000</v>
      </c>
      <c r="F16" s="74"/>
    </row>
    <row r="17" spans="1:6" ht="24.75" customHeight="1">
      <c r="A17" s="76"/>
      <c r="B17" s="15"/>
      <c r="C17" s="15"/>
      <c r="D17" s="37" t="s">
        <v>70</v>
      </c>
      <c r="E17" s="68"/>
      <c r="F17" s="93">
        <f>F18</f>
        <v>80000</v>
      </c>
    </row>
    <row r="18" spans="1:6" ht="24.75" customHeight="1">
      <c r="A18" s="75">
        <v>900</v>
      </c>
      <c r="B18" s="65"/>
      <c r="C18" s="65"/>
      <c r="D18" s="37" t="s">
        <v>75</v>
      </c>
      <c r="E18" s="68"/>
      <c r="F18" s="74">
        <f>F19</f>
        <v>80000</v>
      </c>
    </row>
    <row r="19" spans="1:6" ht="24.75" customHeight="1">
      <c r="A19" s="76" t="s">
        <v>76</v>
      </c>
      <c r="B19" s="15" t="s">
        <v>77</v>
      </c>
      <c r="C19" s="15"/>
      <c r="D19" s="72" t="s">
        <v>79</v>
      </c>
      <c r="E19" s="68"/>
      <c r="F19" s="74">
        <f>F20</f>
        <v>80000</v>
      </c>
    </row>
    <row r="20" spans="1:6" ht="24.75" customHeight="1">
      <c r="A20" s="76" t="s">
        <v>76</v>
      </c>
      <c r="B20" s="15" t="s">
        <v>77</v>
      </c>
      <c r="C20" s="15" t="s">
        <v>81</v>
      </c>
      <c r="D20" s="3" t="s">
        <v>82</v>
      </c>
      <c r="E20" s="68"/>
      <c r="F20" s="74">
        <v>80000</v>
      </c>
    </row>
    <row r="21" spans="1:6" ht="24.75" customHeight="1" thickBot="1">
      <c r="A21" s="77"/>
      <c r="B21" s="26"/>
      <c r="C21" s="26"/>
      <c r="D21" s="78" t="s">
        <v>61</v>
      </c>
      <c r="E21" s="79"/>
      <c r="F21" s="94">
        <f>F17</f>
        <v>80000</v>
      </c>
    </row>
    <row r="22" spans="1:6" ht="24.75" customHeight="1" thickBot="1" thickTop="1">
      <c r="A22" s="612" t="s">
        <v>83</v>
      </c>
      <c r="B22" s="613"/>
      <c r="C22" s="613"/>
      <c r="D22" s="613"/>
      <c r="E22" s="80">
        <f>E16</f>
        <v>80000</v>
      </c>
      <c r="F22" s="81">
        <f>F21</f>
        <v>80000</v>
      </c>
    </row>
    <row r="23" spans="1:6" ht="13.5" thickTop="1">
      <c r="A23" s="66"/>
      <c r="B23" s="66"/>
      <c r="C23" s="66"/>
      <c r="E23" s="69"/>
      <c r="F23" s="69"/>
    </row>
    <row r="24" spans="1:6" ht="12.75">
      <c r="A24" s="67"/>
      <c r="B24" s="67"/>
      <c r="C24" s="67"/>
      <c r="E24" s="69"/>
      <c r="F24" s="69"/>
    </row>
    <row r="25" spans="1:6" ht="12.75">
      <c r="A25" s="90" t="s">
        <v>84</v>
      </c>
      <c r="C25" s="633" t="s">
        <v>69</v>
      </c>
      <c r="D25" s="633"/>
      <c r="E25" s="633"/>
      <c r="F25" s="633"/>
    </row>
    <row r="26" spans="1:6" ht="12.75">
      <c r="A26" s="90" t="s">
        <v>7</v>
      </c>
      <c r="C26" s="634" t="s">
        <v>85</v>
      </c>
      <c r="D26" s="634"/>
      <c r="E26" s="634"/>
      <c r="F26" s="634"/>
    </row>
    <row r="27" spans="3:6" ht="32.25" customHeight="1">
      <c r="C27" s="91" t="s">
        <v>62</v>
      </c>
      <c r="D27" s="635" t="s">
        <v>515</v>
      </c>
      <c r="E27" s="635"/>
      <c r="F27" s="635"/>
    </row>
    <row r="28" spans="3:6" ht="22.5" customHeight="1">
      <c r="C28" s="91"/>
      <c r="D28" s="632"/>
      <c r="E28" s="632"/>
      <c r="F28" s="632"/>
    </row>
  </sheetData>
  <mergeCells count="8">
    <mergeCell ref="C2:E2"/>
    <mergeCell ref="A6:E6"/>
    <mergeCell ref="A7:E7"/>
    <mergeCell ref="A22:D22"/>
    <mergeCell ref="D28:F28"/>
    <mergeCell ref="C25:F25"/>
    <mergeCell ref="C26:F26"/>
    <mergeCell ref="D27:F27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&amp;CBUDŻET GMINY CHOJNÓW NA ROK 2008
 - PLAN PRZYCHODÓW I WYDATKÓW GFOŚ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8"/>
  <sheetViews>
    <sheetView zoomScale="75" zoomScaleNormal="75" workbookViewId="0" topLeftCell="A1">
      <selection activeCell="C7" sqref="C7"/>
    </sheetView>
  </sheetViews>
  <sheetFormatPr defaultColWidth="9.140625" defaultRowHeight="12.75"/>
  <cols>
    <col min="1" max="1" width="8.8515625" style="0" customWidth="1"/>
    <col min="2" max="2" width="64.28125" style="0" customWidth="1"/>
    <col min="3" max="3" width="18.421875" style="0" customWidth="1"/>
    <col min="4" max="4" width="42.8515625" style="0" customWidth="1"/>
    <col min="5" max="6" width="12.28125" style="0" customWidth="1"/>
  </cols>
  <sheetData>
    <row r="1" ht="6.75" customHeight="1"/>
    <row r="2" spans="2:6" ht="16.5" customHeight="1">
      <c r="B2" s="582" t="s">
        <v>639</v>
      </c>
      <c r="C2" s="582"/>
      <c r="D2" s="42"/>
      <c r="E2" s="42"/>
      <c r="F2" s="42"/>
    </row>
    <row r="3" spans="2:5" ht="12.75">
      <c r="B3" s="638" t="s">
        <v>635</v>
      </c>
      <c r="C3" s="638"/>
      <c r="E3" s="64"/>
    </row>
    <row r="4" ht="12.75">
      <c r="D4" s="18"/>
    </row>
    <row r="5" spans="1:5" ht="18">
      <c r="A5" s="637" t="s">
        <v>428</v>
      </c>
      <c r="B5" s="637"/>
      <c r="C5" s="637"/>
      <c r="D5" s="304"/>
      <c r="E5" s="304"/>
    </row>
    <row r="6" spans="1:5" ht="33.75" customHeight="1">
      <c r="A6" s="648" t="s">
        <v>502</v>
      </c>
      <c r="B6" s="648"/>
      <c r="C6" s="648"/>
      <c r="D6" s="303"/>
      <c r="E6" s="303"/>
    </row>
    <row r="7" spans="1:5" ht="12.75" customHeight="1" thickBot="1">
      <c r="A7" s="305"/>
      <c r="B7" s="305"/>
      <c r="C7" s="305"/>
      <c r="D7" s="303"/>
      <c r="E7" s="303"/>
    </row>
    <row r="8" spans="1:3" ht="19.5" customHeight="1" thickBot="1" thickTop="1">
      <c r="A8" s="639" t="s">
        <v>498</v>
      </c>
      <c r="B8" s="640"/>
      <c r="C8" s="641"/>
    </row>
    <row r="9" spans="1:3" ht="19.5" customHeight="1" thickTop="1">
      <c r="A9" s="652" t="s">
        <v>503</v>
      </c>
      <c r="B9" s="653"/>
      <c r="C9" s="420">
        <v>3689</v>
      </c>
    </row>
    <row r="10" spans="1:3" ht="19.5" customHeight="1">
      <c r="A10" s="109" t="s">
        <v>140</v>
      </c>
      <c r="B10" s="122" t="s">
        <v>171</v>
      </c>
      <c r="C10" s="421">
        <v>640000</v>
      </c>
    </row>
    <row r="11" spans="1:3" ht="19.5" customHeight="1">
      <c r="A11" s="642" t="s">
        <v>172</v>
      </c>
      <c r="B11" s="643"/>
      <c r="C11" s="422">
        <v>41500</v>
      </c>
    </row>
    <row r="12" spans="1:3" ht="19.5" customHeight="1" thickBot="1">
      <c r="A12" s="646" t="s">
        <v>61</v>
      </c>
      <c r="B12" s="647"/>
      <c r="C12" s="423">
        <f>SUM(C9:C11)</f>
        <v>685189</v>
      </c>
    </row>
    <row r="13" spans="1:3" ht="14.25" customHeight="1" thickBot="1" thickTop="1">
      <c r="A13" s="67"/>
      <c r="B13" s="120"/>
      <c r="C13" s="69"/>
    </row>
    <row r="14" spans="1:3" ht="19.5" customHeight="1" thickBot="1" thickTop="1">
      <c r="A14" s="649" t="s">
        <v>499</v>
      </c>
      <c r="B14" s="650"/>
      <c r="C14" s="651"/>
    </row>
    <row r="15" spans="1:3" ht="19.5" customHeight="1" thickTop="1">
      <c r="A15" s="110" t="s">
        <v>141</v>
      </c>
      <c r="B15" s="206" t="s">
        <v>336</v>
      </c>
      <c r="C15" s="128">
        <v>4500</v>
      </c>
    </row>
    <row r="16" spans="1:3" ht="19.5" customHeight="1">
      <c r="A16" s="109" t="s">
        <v>142</v>
      </c>
      <c r="B16" s="182" t="s">
        <v>157</v>
      </c>
      <c r="C16" s="125">
        <v>183600</v>
      </c>
    </row>
    <row r="17" spans="1:3" ht="19.5" customHeight="1">
      <c r="A17" s="109" t="s">
        <v>143</v>
      </c>
      <c r="B17" s="182" t="s">
        <v>158</v>
      </c>
      <c r="C17" s="125">
        <v>15600</v>
      </c>
    </row>
    <row r="18" spans="1:3" ht="19.5" customHeight="1">
      <c r="A18" s="109" t="s">
        <v>144</v>
      </c>
      <c r="B18" s="182" t="s">
        <v>159</v>
      </c>
      <c r="C18" s="125">
        <v>34000</v>
      </c>
    </row>
    <row r="19" spans="1:3" ht="19.5" customHeight="1">
      <c r="A19" s="109" t="s">
        <v>145</v>
      </c>
      <c r="B19" s="182" t="s">
        <v>160</v>
      </c>
      <c r="C19" s="125">
        <v>4900</v>
      </c>
    </row>
    <row r="20" spans="1:3" ht="19.5" customHeight="1">
      <c r="A20" s="109" t="s">
        <v>146</v>
      </c>
      <c r="B20" s="182" t="s">
        <v>161</v>
      </c>
      <c r="C20" s="125">
        <v>12000</v>
      </c>
    </row>
    <row r="21" spans="1:3" ht="19.5" customHeight="1">
      <c r="A21" s="109" t="s">
        <v>147</v>
      </c>
      <c r="B21" s="424" t="s">
        <v>162</v>
      </c>
      <c r="C21" s="125">
        <v>110000</v>
      </c>
    </row>
    <row r="22" spans="1:3" ht="19.5" customHeight="1">
      <c r="A22" s="109" t="s">
        <v>504</v>
      </c>
      <c r="B22" s="424" t="s">
        <v>135</v>
      </c>
      <c r="C22" s="125">
        <v>144500</v>
      </c>
    </row>
    <row r="23" spans="1:3" ht="19.5" customHeight="1">
      <c r="A23" s="109" t="s">
        <v>148</v>
      </c>
      <c r="B23" s="182" t="s">
        <v>133</v>
      </c>
      <c r="C23" s="125">
        <v>22000</v>
      </c>
    </row>
    <row r="24" spans="1:3" ht="19.5" customHeight="1">
      <c r="A24" s="109" t="s">
        <v>149</v>
      </c>
      <c r="B24" s="424" t="s">
        <v>330</v>
      </c>
      <c r="C24" s="125">
        <v>15000</v>
      </c>
    </row>
    <row r="25" spans="1:3" ht="19.5" customHeight="1">
      <c r="A25" s="109" t="s">
        <v>463</v>
      </c>
      <c r="B25" s="424" t="s">
        <v>449</v>
      </c>
      <c r="C25" s="125">
        <v>500</v>
      </c>
    </row>
    <row r="26" spans="1:3" ht="19.5" customHeight="1">
      <c r="A26" s="109" t="s">
        <v>150</v>
      </c>
      <c r="B26" s="424" t="s">
        <v>163</v>
      </c>
      <c r="C26" s="125">
        <v>38200</v>
      </c>
    </row>
    <row r="27" spans="1:3" ht="19.5" customHeight="1">
      <c r="A27" s="109" t="s">
        <v>466</v>
      </c>
      <c r="B27" s="424" t="s">
        <v>505</v>
      </c>
      <c r="C27" s="125">
        <v>2000</v>
      </c>
    </row>
    <row r="28" spans="1:3" ht="19.5" customHeight="1">
      <c r="A28" s="109" t="s">
        <v>151</v>
      </c>
      <c r="B28" s="182" t="s">
        <v>165</v>
      </c>
      <c r="C28" s="125">
        <v>400</v>
      </c>
    </row>
    <row r="29" spans="1:3" ht="19.5" customHeight="1">
      <c r="A29" s="109" t="s">
        <v>152</v>
      </c>
      <c r="B29" s="182" t="s">
        <v>166</v>
      </c>
      <c r="C29" s="125">
        <v>4000</v>
      </c>
    </row>
    <row r="30" spans="1:3" ht="19.5" customHeight="1">
      <c r="A30" s="109" t="s">
        <v>153</v>
      </c>
      <c r="B30" s="182" t="s">
        <v>167</v>
      </c>
      <c r="C30" s="125">
        <v>9000</v>
      </c>
    </row>
    <row r="31" spans="1:3" ht="19.5" customHeight="1">
      <c r="A31" s="109" t="s">
        <v>500</v>
      </c>
      <c r="B31" s="182" t="s">
        <v>506</v>
      </c>
      <c r="C31" s="125">
        <v>1000</v>
      </c>
    </row>
    <row r="32" spans="1:3" ht="19.5" customHeight="1">
      <c r="A32" s="109" t="s">
        <v>154</v>
      </c>
      <c r="B32" s="182" t="s">
        <v>168</v>
      </c>
      <c r="C32" s="125">
        <v>51900</v>
      </c>
    </row>
    <row r="33" spans="1:3" ht="19.5" customHeight="1">
      <c r="A33" s="109" t="s">
        <v>155</v>
      </c>
      <c r="B33" s="182" t="s">
        <v>430</v>
      </c>
      <c r="C33" s="125">
        <v>4000</v>
      </c>
    </row>
    <row r="34" spans="1:3" ht="22.5" customHeight="1">
      <c r="A34" s="109" t="s">
        <v>156</v>
      </c>
      <c r="B34" s="182" t="s">
        <v>507</v>
      </c>
      <c r="C34" s="125">
        <v>5000</v>
      </c>
    </row>
    <row r="35" spans="1:3" ht="19.5" customHeight="1">
      <c r="A35" s="109" t="s">
        <v>468</v>
      </c>
      <c r="B35" s="122" t="s">
        <v>483</v>
      </c>
      <c r="C35" s="125">
        <v>1000</v>
      </c>
    </row>
    <row r="36" spans="1:3" ht="19.5" customHeight="1">
      <c r="A36" s="642" t="s">
        <v>508</v>
      </c>
      <c r="B36" s="643"/>
      <c r="C36" s="425">
        <v>7945</v>
      </c>
    </row>
    <row r="37" spans="1:3" ht="19.5" customHeight="1">
      <c r="A37" s="644" t="s">
        <v>509</v>
      </c>
      <c r="B37" s="645"/>
      <c r="C37" s="426">
        <v>14144</v>
      </c>
    </row>
    <row r="38" spans="1:3" ht="19.5" customHeight="1" thickBot="1">
      <c r="A38" s="646" t="s">
        <v>61</v>
      </c>
      <c r="B38" s="647"/>
      <c r="C38" s="306">
        <f>SUM(C15:C37)</f>
        <v>685189</v>
      </c>
    </row>
    <row r="39" ht="13.5" thickTop="1"/>
  </sheetData>
  <mergeCells count="12">
    <mergeCell ref="A36:B36"/>
    <mergeCell ref="A37:B37"/>
    <mergeCell ref="A38:B38"/>
    <mergeCell ref="A6:C6"/>
    <mergeCell ref="A12:B12"/>
    <mergeCell ref="A14:C14"/>
    <mergeCell ref="A9:B9"/>
    <mergeCell ref="A11:B11"/>
    <mergeCell ref="A5:C5"/>
    <mergeCell ref="B2:C2"/>
    <mergeCell ref="B3:C3"/>
    <mergeCell ref="A8:C8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&amp;CBUDŻET GMINY CHOJNÓW 2008 R - PLAN PRZYCHODÓW I WYDATKÓW GOSPODARSTWA POMOCNICZEGO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D3" sqref="D3"/>
    </sheetView>
  </sheetViews>
  <sheetFormatPr defaultColWidth="9.140625" defaultRowHeight="12.75"/>
  <cols>
    <col min="1" max="1" width="6.00390625" style="0" customWidth="1"/>
    <col min="3" max="3" width="6.7109375" style="0" customWidth="1"/>
    <col min="4" max="4" width="38.57421875" style="0" customWidth="1"/>
    <col min="5" max="6" width="12.28125" style="0" customWidth="1"/>
  </cols>
  <sheetData>
    <row r="1" spans="3:6" ht="32.25" customHeight="1">
      <c r="C1" s="582" t="s">
        <v>640</v>
      </c>
      <c r="D1" s="582"/>
      <c r="E1" s="582"/>
      <c r="F1" s="42"/>
    </row>
    <row r="2" ht="12.75">
      <c r="E2" s="64"/>
    </row>
    <row r="3" ht="12.75">
      <c r="D3" s="18"/>
    </row>
    <row r="4" spans="1:6" ht="15.75">
      <c r="A4" s="526" t="s">
        <v>429</v>
      </c>
      <c r="B4" s="526"/>
      <c r="C4" s="526"/>
      <c r="D4" s="526"/>
      <c r="E4" s="526"/>
      <c r="F4" s="526"/>
    </row>
    <row r="5" spans="1:6" ht="15.75">
      <c r="A5" s="526" t="s">
        <v>121</v>
      </c>
      <c r="B5" s="526"/>
      <c r="C5" s="526"/>
      <c r="D5" s="526"/>
      <c r="E5" s="526"/>
      <c r="F5" s="526"/>
    </row>
    <row r="6" spans="1:6" ht="15.75">
      <c r="A6" s="615" t="s">
        <v>493</v>
      </c>
      <c r="B6" s="615"/>
      <c r="C6" s="615"/>
      <c r="D6" s="615"/>
      <c r="E6" s="615"/>
      <c r="F6" s="615"/>
    </row>
    <row r="7" spans="1:6" ht="15.75">
      <c r="A7" s="111"/>
      <c r="B7" s="111"/>
      <c r="C7" s="111"/>
      <c r="D7" s="111"/>
      <c r="E7" s="111"/>
      <c r="F7" s="111"/>
    </row>
    <row r="8" spans="4:6" ht="13.5" thickBot="1">
      <c r="D8" s="18"/>
      <c r="F8" s="18" t="s">
        <v>2</v>
      </c>
    </row>
    <row r="9" spans="1:6" ht="24.75" customHeight="1" thickBot="1" thickTop="1">
      <c r="A9" s="89" t="s">
        <v>72</v>
      </c>
      <c r="B9" s="87" t="s">
        <v>73</v>
      </c>
      <c r="C9" s="87" t="s">
        <v>6</v>
      </c>
      <c r="D9" s="87" t="s">
        <v>67</v>
      </c>
      <c r="E9" s="87" t="s">
        <v>221</v>
      </c>
      <c r="F9" s="88" t="s">
        <v>70</v>
      </c>
    </row>
    <row r="10" spans="1:6" ht="24.75" customHeight="1" thickTop="1">
      <c r="A10" s="82"/>
      <c r="B10" s="83"/>
      <c r="C10" s="83"/>
      <c r="D10" s="116" t="s">
        <v>74</v>
      </c>
      <c r="E10" s="85">
        <v>0</v>
      </c>
      <c r="F10" s="86"/>
    </row>
    <row r="11" spans="1:6" ht="24.75" customHeight="1">
      <c r="A11" s="73"/>
      <c r="B11" s="3"/>
      <c r="C11" s="3"/>
      <c r="D11" s="37" t="s">
        <v>221</v>
      </c>
      <c r="E11" s="70">
        <f>SUM(E12)</f>
        <v>130500</v>
      </c>
      <c r="F11" s="74"/>
    </row>
    <row r="12" spans="1:6" ht="24.75" customHeight="1">
      <c r="A12" s="75" t="s">
        <v>125</v>
      </c>
      <c r="B12" s="65"/>
      <c r="C12" s="65"/>
      <c r="D12" s="37" t="s">
        <v>126</v>
      </c>
      <c r="E12" s="68">
        <f>SUM(E13)</f>
        <v>130500</v>
      </c>
      <c r="F12" s="74"/>
    </row>
    <row r="13" spans="1:6" ht="24.75" customHeight="1">
      <c r="A13" s="76" t="s">
        <v>125</v>
      </c>
      <c r="B13" s="15" t="s">
        <v>122</v>
      </c>
      <c r="C13" s="15"/>
      <c r="D13" s="112" t="s">
        <v>124</v>
      </c>
      <c r="E13" s="68">
        <f>SUM(E14)</f>
        <v>130500</v>
      </c>
      <c r="F13" s="74"/>
    </row>
    <row r="14" spans="1:6" ht="24.75" customHeight="1">
      <c r="A14" s="76" t="s">
        <v>125</v>
      </c>
      <c r="B14" s="15" t="s">
        <v>122</v>
      </c>
      <c r="C14" s="65" t="s">
        <v>123</v>
      </c>
      <c r="D14" s="115" t="s">
        <v>127</v>
      </c>
      <c r="E14" s="92">
        <v>130500</v>
      </c>
      <c r="F14" s="74"/>
    </row>
    <row r="15" spans="1:6" ht="24.75" customHeight="1">
      <c r="A15" s="76"/>
      <c r="B15" s="15"/>
      <c r="C15" s="65"/>
      <c r="D15" s="37" t="s">
        <v>61</v>
      </c>
      <c r="E15" s="70">
        <f>E11+E10</f>
        <v>130500</v>
      </c>
      <c r="F15" s="74"/>
    </row>
    <row r="16" spans="1:6" ht="24.75" customHeight="1">
      <c r="A16" s="76"/>
      <c r="B16" s="15"/>
      <c r="C16" s="65"/>
      <c r="D16" s="37" t="s">
        <v>70</v>
      </c>
      <c r="E16" s="68"/>
      <c r="F16" s="93">
        <f>F17</f>
        <v>130500</v>
      </c>
    </row>
    <row r="17" spans="1:6" ht="24.75" customHeight="1">
      <c r="A17" s="75" t="s">
        <v>125</v>
      </c>
      <c r="B17" s="65"/>
      <c r="C17" s="65"/>
      <c r="D17" s="37" t="s">
        <v>126</v>
      </c>
      <c r="E17" s="68"/>
      <c r="F17" s="74">
        <f>F18</f>
        <v>130500</v>
      </c>
    </row>
    <row r="18" spans="1:6" ht="24.75" customHeight="1">
      <c r="A18" s="76" t="s">
        <v>125</v>
      </c>
      <c r="B18" s="15" t="s">
        <v>122</v>
      </c>
      <c r="C18" s="65"/>
      <c r="D18" s="112" t="s">
        <v>124</v>
      </c>
      <c r="E18" s="68"/>
      <c r="F18" s="74">
        <f>SUM(F19:F22)</f>
        <v>130500</v>
      </c>
    </row>
    <row r="19" spans="1:6" ht="24.75" customHeight="1">
      <c r="A19" s="76" t="s">
        <v>125</v>
      </c>
      <c r="B19" s="15" t="s">
        <v>122</v>
      </c>
      <c r="C19" s="65" t="s">
        <v>128</v>
      </c>
      <c r="D19" s="113" t="s">
        <v>132</v>
      </c>
      <c r="E19" s="68"/>
      <c r="F19" s="74">
        <v>33000</v>
      </c>
    </row>
    <row r="20" spans="1:6" ht="24.75" customHeight="1">
      <c r="A20" s="76" t="s">
        <v>125</v>
      </c>
      <c r="B20" s="15" t="s">
        <v>122</v>
      </c>
      <c r="C20" s="65" t="s">
        <v>129</v>
      </c>
      <c r="D20" s="113" t="s">
        <v>135</v>
      </c>
      <c r="E20" s="68"/>
      <c r="F20" s="74">
        <v>86000</v>
      </c>
    </row>
    <row r="21" spans="1:6" ht="24.75" customHeight="1">
      <c r="A21" s="76" t="s">
        <v>125</v>
      </c>
      <c r="B21" s="15" t="s">
        <v>122</v>
      </c>
      <c r="C21" s="65" t="s">
        <v>130</v>
      </c>
      <c r="D21" s="113" t="s">
        <v>133</v>
      </c>
      <c r="E21" s="68"/>
      <c r="F21" s="74">
        <v>5000</v>
      </c>
    </row>
    <row r="22" spans="1:6" ht="24.75" customHeight="1">
      <c r="A22" s="76" t="s">
        <v>125</v>
      </c>
      <c r="B22" s="15" t="s">
        <v>122</v>
      </c>
      <c r="C22" s="65" t="s">
        <v>131</v>
      </c>
      <c r="D22" s="114" t="s">
        <v>134</v>
      </c>
      <c r="E22" s="68"/>
      <c r="F22" s="74">
        <v>6500</v>
      </c>
    </row>
    <row r="23" spans="1:6" ht="24.75" customHeight="1" thickBot="1">
      <c r="A23" s="77"/>
      <c r="B23" s="26"/>
      <c r="C23" s="117"/>
      <c r="D23" s="78" t="s">
        <v>61</v>
      </c>
      <c r="E23" s="79"/>
      <c r="F23" s="94">
        <f>F16</f>
        <v>130500</v>
      </c>
    </row>
    <row r="24" spans="1:6" ht="24.75" customHeight="1" thickBot="1" thickTop="1">
      <c r="A24" s="612" t="s">
        <v>83</v>
      </c>
      <c r="B24" s="613"/>
      <c r="C24" s="613"/>
      <c r="D24" s="613"/>
      <c r="E24" s="80">
        <f>E15</f>
        <v>130500</v>
      </c>
      <c r="F24" s="81">
        <f>F23</f>
        <v>130500</v>
      </c>
    </row>
    <row r="25" spans="1:6" ht="13.5" thickTop="1">
      <c r="A25" s="66"/>
      <c r="B25" s="66"/>
      <c r="C25" s="66"/>
      <c r="E25" s="69"/>
      <c r="F25" s="69"/>
    </row>
    <row r="26" spans="1:6" ht="46.5" customHeight="1">
      <c r="A26" s="655" t="s">
        <v>24</v>
      </c>
      <c r="B26" s="656"/>
      <c r="C26" s="654" t="s">
        <v>136</v>
      </c>
      <c r="D26" s="654"/>
      <c r="E26" s="654"/>
      <c r="F26" s="654"/>
    </row>
    <row r="27" spans="1:6" ht="52.5" customHeight="1">
      <c r="A27" s="655" t="s">
        <v>7</v>
      </c>
      <c r="B27" s="656"/>
      <c r="C27" s="635" t="s">
        <v>137</v>
      </c>
      <c r="D27" s="635"/>
      <c r="E27" s="635"/>
      <c r="F27" s="635"/>
    </row>
    <row r="28" ht="15">
      <c r="C28" s="91"/>
    </row>
    <row r="29" spans="3:6" ht="25.5" customHeight="1">
      <c r="C29" s="91"/>
      <c r="D29" s="635"/>
      <c r="E29" s="635"/>
      <c r="F29" s="635"/>
    </row>
  </sheetData>
  <mergeCells count="10">
    <mergeCell ref="C26:F26"/>
    <mergeCell ref="C27:F27"/>
    <mergeCell ref="D29:F29"/>
    <mergeCell ref="A26:B26"/>
    <mergeCell ref="A27:B27"/>
    <mergeCell ref="C1:E1"/>
    <mergeCell ref="A24:D24"/>
    <mergeCell ref="A4:F4"/>
    <mergeCell ref="A5:F5"/>
    <mergeCell ref="A6:F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Footer>&amp;CBUDŻET GMINY CHOJNÓW NA ROK 2008 - PRZYCHODY I WYDATKI NA RACHUNKU DOCHODÓW WŁASNYCH 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3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10.421875" style="0" customWidth="1"/>
    <col min="2" max="2" width="44.28125" style="0" customWidth="1"/>
    <col min="3" max="3" width="15.57421875" style="0" customWidth="1"/>
    <col min="4" max="4" width="14.140625" style="0" customWidth="1"/>
    <col min="5" max="5" width="15.421875" style="0" customWidth="1"/>
    <col min="6" max="6" width="13.8515625" style="0" customWidth="1"/>
    <col min="7" max="7" width="13.7109375" style="0" customWidth="1"/>
    <col min="8" max="8" width="15.7109375" style="0" customWidth="1"/>
  </cols>
  <sheetData>
    <row r="1" spans="5:8" ht="12.75">
      <c r="E1" s="103" t="s">
        <v>112</v>
      </c>
      <c r="F1" s="103"/>
      <c r="G1" s="103"/>
      <c r="H1" s="103"/>
    </row>
    <row r="2" spans="2:8" ht="12.75">
      <c r="B2" s="64"/>
      <c r="C2" s="64"/>
      <c r="D2" s="64"/>
      <c r="E2" s="103" t="s">
        <v>643</v>
      </c>
      <c r="F2" s="103"/>
      <c r="G2" s="104"/>
      <c r="H2" s="103"/>
    </row>
    <row r="3" spans="2:8" ht="12.75">
      <c r="B3" s="64"/>
      <c r="C3" s="64"/>
      <c r="D3" s="64"/>
      <c r="E3" s="103" t="s">
        <v>641</v>
      </c>
      <c r="F3" s="103"/>
      <c r="G3" s="104"/>
      <c r="H3" s="103"/>
    </row>
    <row r="4" spans="2:8" ht="12.75">
      <c r="B4" s="64"/>
      <c r="C4" s="64"/>
      <c r="D4" s="64"/>
      <c r="E4" s="103" t="s">
        <v>642</v>
      </c>
      <c r="F4" s="103"/>
      <c r="G4" s="104"/>
      <c r="H4" s="103"/>
    </row>
    <row r="6" spans="1:8" ht="15.75">
      <c r="A6" s="616" t="s">
        <v>540</v>
      </c>
      <c r="B6" s="616"/>
      <c r="C6" s="616"/>
      <c r="D6" s="616"/>
      <c r="E6" s="616"/>
      <c r="F6" s="616"/>
      <c r="G6" s="616"/>
      <c r="H6" s="616"/>
    </row>
    <row r="7" ht="13.5" thickBot="1"/>
    <row r="8" spans="1:8" ht="24.75" customHeight="1" thickTop="1">
      <c r="A8" s="680" t="s">
        <v>117</v>
      </c>
      <c r="B8" s="677" t="s">
        <v>116</v>
      </c>
      <c r="C8" s="677" t="s">
        <v>108</v>
      </c>
      <c r="D8" s="677" t="s">
        <v>115</v>
      </c>
      <c r="E8" s="677"/>
      <c r="F8" s="677"/>
      <c r="G8" s="677"/>
      <c r="H8" s="679"/>
    </row>
    <row r="9" spans="1:8" ht="23.25" customHeight="1" thickBot="1">
      <c r="A9" s="681"/>
      <c r="B9" s="678"/>
      <c r="C9" s="678"/>
      <c r="D9" s="370" t="s">
        <v>109</v>
      </c>
      <c r="E9" s="370" t="s">
        <v>114</v>
      </c>
      <c r="F9" s="370" t="s">
        <v>178</v>
      </c>
      <c r="G9" s="370" t="s">
        <v>110</v>
      </c>
      <c r="H9" s="371" t="s">
        <v>111</v>
      </c>
    </row>
    <row r="10" spans="1:8" ht="19.5" customHeight="1" thickTop="1">
      <c r="A10" s="671" t="s">
        <v>113</v>
      </c>
      <c r="B10" s="672"/>
      <c r="C10" s="672"/>
      <c r="D10" s="672"/>
      <c r="E10" s="672"/>
      <c r="F10" s="672"/>
      <c r="G10" s="672"/>
      <c r="H10" s="673"/>
    </row>
    <row r="11" spans="1:8" ht="64.5" customHeight="1">
      <c r="A11" s="674">
        <v>2008</v>
      </c>
      <c r="B11" s="407" t="s">
        <v>486</v>
      </c>
      <c r="C11" s="372">
        <v>6813048</v>
      </c>
      <c r="D11" s="372">
        <v>400000</v>
      </c>
      <c r="E11" s="372">
        <v>0</v>
      </c>
      <c r="F11" s="372">
        <v>0</v>
      </c>
      <c r="G11" s="372">
        <v>0</v>
      </c>
      <c r="H11" s="373">
        <f>SUM(D11:G11)</f>
        <v>400000</v>
      </c>
    </row>
    <row r="12" spans="1:8" ht="17.25" customHeight="1">
      <c r="A12" s="674"/>
      <c r="B12" s="407" t="s">
        <v>487</v>
      </c>
      <c r="C12" s="372">
        <v>1579780</v>
      </c>
      <c r="D12" s="372">
        <v>179780</v>
      </c>
      <c r="E12" s="372">
        <v>0</v>
      </c>
      <c r="F12" s="372">
        <v>0</v>
      </c>
      <c r="G12" s="372">
        <v>1100000</v>
      </c>
      <c r="H12" s="373">
        <f>SUM(D12:G12)</f>
        <v>1279780</v>
      </c>
    </row>
    <row r="13" spans="1:8" ht="17.25" customHeight="1" thickBot="1">
      <c r="A13" s="674"/>
      <c r="B13" s="407" t="s">
        <v>512</v>
      </c>
      <c r="C13" s="372">
        <v>450000</v>
      </c>
      <c r="D13" s="372">
        <v>135000</v>
      </c>
      <c r="E13" s="372">
        <v>90000</v>
      </c>
      <c r="F13" s="372">
        <v>0</v>
      </c>
      <c r="G13" s="372">
        <v>0</v>
      </c>
      <c r="H13" s="373">
        <f>SUM(D13:G13)</f>
        <v>225000</v>
      </c>
    </row>
    <row r="14" spans="1:8" ht="28.5" customHeight="1" thickBot="1" thickTop="1">
      <c r="A14" s="376" t="s">
        <v>61</v>
      </c>
      <c r="B14" s="377" t="s">
        <v>118</v>
      </c>
      <c r="C14" s="378" t="s">
        <v>118</v>
      </c>
      <c r="D14" s="378">
        <f>SUM(D11:D13)</f>
        <v>714780</v>
      </c>
      <c r="E14" s="378">
        <f>SUM(E11:E13)</f>
        <v>90000</v>
      </c>
      <c r="F14" s="378">
        <f>SUM(F11:F13)</f>
        <v>0</v>
      </c>
      <c r="G14" s="378">
        <f>SUM(G11:G13)</f>
        <v>1100000</v>
      </c>
      <c r="H14" s="379">
        <f>SUM(H11:H13)</f>
        <v>1904780</v>
      </c>
    </row>
    <row r="15" spans="1:8" ht="64.5" customHeight="1" thickTop="1">
      <c r="A15" s="675">
        <v>2009</v>
      </c>
      <c r="B15" s="182" t="s">
        <v>486</v>
      </c>
      <c r="C15" s="85">
        <v>6813048</v>
      </c>
      <c r="D15" s="85">
        <v>1413048</v>
      </c>
      <c r="E15" s="85">
        <v>2000000</v>
      </c>
      <c r="F15" s="85">
        <v>0</v>
      </c>
      <c r="G15" s="85">
        <v>0</v>
      </c>
      <c r="H15" s="86">
        <f>SUM(D15:G15)</f>
        <v>3413048</v>
      </c>
    </row>
    <row r="16" spans="1:8" ht="15.75" customHeight="1" thickBot="1">
      <c r="A16" s="676"/>
      <c r="B16" s="407" t="s">
        <v>512</v>
      </c>
      <c r="C16" s="68">
        <v>450000</v>
      </c>
      <c r="D16" s="68">
        <v>135000</v>
      </c>
      <c r="E16" s="68">
        <v>90000</v>
      </c>
      <c r="F16" s="68">
        <v>0</v>
      </c>
      <c r="G16" s="68">
        <v>0</v>
      </c>
      <c r="H16" s="74">
        <f>SUM(D16:G16)</f>
        <v>225000</v>
      </c>
    </row>
    <row r="17" spans="1:8" ht="30" customHeight="1" thickBot="1" thickTop="1">
      <c r="A17" s="376" t="s">
        <v>61</v>
      </c>
      <c r="B17" s="380" t="s">
        <v>118</v>
      </c>
      <c r="C17" s="381" t="s">
        <v>118</v>
      </c>
      <c r="D17" s="381">
        <f>SUM(D15:D16)</f>
        <v>1548048</v>
      </c>
      <c r="E17" s="381">
        <f>SUM(E15:E16)</f>
        <v>2090000</v>
      </c>
      <c r="F17" s="381">
        <f>SUM(F15:F16)</f>
        <v>0</v>
      </c>
      <c r="G17" s="381">
        <f>SUM(G15:G16)</f>
        <v>0</v>
      </c>
      <c r="H17" s="382">
        <f>SUM(H15:H16)</f>
        <v>3638048</v>
      </c>
    </row>
    <row r="18" spans="1:8" ht="64.5" customHeight="1" thickBot="1" thickTop="1">
      <c r="A18" s="487">
        <v>2010</v>
      </c>
      <c r="B18" s="408" t="s">
        <v>486</v>
      </c>
      <c r="C18" s="85">
        <v>6813048</v>
      </c>
      <c r="D18" s="383">
        <v>1000000</v>
      </c>
      <c r="E18" s="383">
        <v>2000000</v>
      </c>
      <c r="F18" s="383"/>
      <c r="G18" s="383"/>
      <c r="H18" s="384">
        <f>SUM(D18:G18)</f>
        <v>3000000</v>
      </c>
    </row>
    <row r="19" spans="1:8" ht="30" customHeight="1" thickBot="1" thickTop="1">
      <c r="A19" s="376" t="s">
        <v>61</v>
      </c>
      <c r="B19" s="380" t="s">
        <v>118</v>
      </c>
      <c r="C19" s="381" t="s">
        <v>118</v>
      </c>
      <c r="D19" s="381">
        <f>SUM(D18:D18)</f>
        <v>1000000</v>
      </c>
      <c r="E19" s="381">
        <f>SUM(E18:E18)</f>
        <v>2000000</v>
      </c>
      <c r="F19" s="381">
        <f>SUM(F18:F18)</f>
        <v>0</v>
      </c>
      <c r="G19" s="381">
        <f>SUM(G18:G18)</f>
        <v>0</v>
      </c>
      <c r="H19" s="382">
        <f>SUM(H18:H18)</f>
        <v>3000000</v>
      </c>
    </row>
    <row r="20" spans="1:8" ht="57" customHeight="1" thickBot="1" thickTop="1">
      <c r="A20" s="106"/>
      <c r="B20" s="67"/>
      <c r="C20" s="108"/>
      <c r="D20" s="108"/>
      <c r="E20" s="108"/>
      <c r="F20" s="108"/>
      <c r="G20" s="108"/>
      <c r="H20" s="108"/>
    </row>
    <row r="21" spans="1:8" ht="14.25" thickBot="1" thickTop="1">
      <c r="A21" s="666" t="s">
        <v>117</v>
      </c>
      <c r="B21" s="667" t="s">
        <v>116</v>
      </c>
      <c r="C21" s="667" t="s">
        <v>108</v>
      </c>
      <c r="D21" s="667" t="s">
        <v>115</v>
      </c>
      <c r="E21" s="667"/>
      <c r="F21" s="667"/>
      <c r="G21" s="667"/>
      <c r="H21" s="668"/>
    </row>
    <row r="22" spans="1:8" ht="25.5" thickBot="1" thickTop="1">
      <c r="A22" s="666"/>
      <c r="B22" s="667"/>
      <c r="C22" s="667"/>
      <c r="D22" s="385" t="s">
        <v>109</v>
      </c>
      <c r="E22" s="385" t="s">
        <v>114</v>
      </c>
      <c r="F22" s="385" t="s">
        <v>178</v>
      </c>
      <c r="G22" s="385" t="s">
        <v>110</v>
      </c>
      <c r="H22" s="386" t="s">
        <v>111</v>
      </c>
    </row>
    <row r="23" spans="1:8" ht="22.5" customHeight="1" thickBot="1" thickTop="1">
      <c r="A23" s="657" t="s">
        <v>119</v>
      </c>
      <c r="B23" s="658"/>
      <c r="C23" s="658"/>
      <c r="D23" s="658"/>
      <c r="E23" s="658"/>
      <c r="F23" s="658"/>
      <c r="G23" s="658"/>
      <c r="H23" s="659"/>
    </row>
    <row r="24" spans="1:8" ht="30.75" customHeight="1" thickTop="1">
      <c r="A24" s="669">
        <v>2008</v>
      </c>
      <c r="B24" s="409" t="s">
        <v>610</v>
      </c>
      <c r="C24" s="387">
        <v>3100000</v>
      </c>
      <c r="D24" s="387">
        <v>1550000</v>
      </c>
      <c r="E24" s="387">
        <v>0</v>
      </c>
      <c r="F24" s="387">
        <v>1550000</v>
      </c>
      <c r="G24" s="387">
        <v>0</v>
      </c>
      <c r="H24" s="489">
        <f>SUM(D24:G24)</f>
        <v>3100000</v>
      </c>
    </row>
    <row r="25" spans="1:8" ht="24.75" customHeight="1">
      <c r="A25" s="661"/>
      <c r="B25" s="488" t="s">
        <v>601</v>
      </c>
      <c r="C25" s="395">
        <v>500000</v>
      </c>
      <c r="D25" s="395">
        <v>213115</v>
      </c>
      <c r="E25" s="395">
        <v>0</v>
      </c>
      <c r="F25" s="395">
        <v>286885</v>
      </c>
      <c r="G25" s="395">
        <v>0</v>
      </c>
      <c r="H25" s="413">
        <f>SUM(D25:G25)</f>
        <v>500000</v>
      </c>
    </row>
    <row r="26" spans="1:8" ht="16.5" customHeight="1">
      <c r="A26" s="661"/>
      <c r="B26" s="471" t="s">
        <v>491</v>
      </c>
      <c r="C26" s="412">
        <v>500000</v>
      </c>
      <c r="D26" s="412">
        <v>50000</v>
      </c>
      <c r="E26" s="412">
        <v>100000</v>
      </c>
      <c r="F26" s="412"/>
      <c r="G26" s="412"/>
      <c r="H26" s="413">
        <f>SUM(D26:G26)</f>
        <v>150000</v>
      </c>
    </row>
    <row r="27" spans="1:8" ht="17.25" customHeight="1" thickBot="1">
      <c r="A27" s="670"/>
      <c r="B27" s="471" t="s">
        <v>492</v>
      </c>
      <c r="C27" s="389">
        <v>500000</v>
      </c>
      <c r="D27" s="389">
        <v>365000</v>
      </c>
      <c r="E27" s="389">
        <v>135000</v>
      </c>
      <c r="F27" s="389">
        <v>0</v>
      </c>
      <c r="G27" s="389">
        <v>0</v>
      </c>
      <c r="H27" s="390">
        <f>SUM(D27:G27)</f>
        <v>500000</v>
      </c>
    </row>
    <row r="28" spans="1:8" ht="30" customHeight="1" thickBot="1" thickTop="1">
      <c r="A28" s="376" t="s">
        <v>61</v>
      </c>
      <c r="B28" s="391" t="s">
        <v>118</v>
      </c>
      <c r="C28" s="381" t="s">
        <v>118</v>
      </c>
      <c r="D28" s="381">
        <f>SUM(D23:D27)</f>
        <v>2178115</v>
      </c>
      <c r="E28" s="381">
        <f>SUM(E23:E27)</f>
        <v>235000</v>
      </c>
      <c r="F28" s="381">
        <f>SUM(F23:F27)</f>
        <v>1836885</v>
      </c>
      <c r="G28" s="381">
        <f>SUM(G23:G27)</f>
        <v>0</v>
      </c>
      <c r="H28" s="382">
        <f>SUM(H23:H27)</f>
        <v>4250000</v>
      </c>
    </row>
    <row r="29" spans="1:8" ht="23.25" customHeight="1" thickTop="1">
      <c r="A29" s="660">
        <v>2009</v>
      </c>
      <c r="B29" s="471" t="s">
        <v>491</v>
      </c>
      <c r="C29" s="503">
        <v>500000</v>
      </c>
      <c r="D29" s="503">
        <v>310000</v>
      </c>
      <c r="E29" s="503">
        <v>40000</v>
      </c>
      <c r="F29" s="503"/>
      <c r="G29" s="503"/>
      <c r="H29" s="505">
        <f>SUM(D29:G29)</f>
        <v>350000</v>
      </c>
    </row>
    <row r="30" spans="1:8" ht="32.25" customHeight="1" thickBot="1">
      <c r="A30" s="662"/>
      <c r="B30" s="392" t="s">
        <v>613</v>
      </c>
      <c r="C30" s="504">
        <v>40000</v>
      </c>
      <c r="D30" s="504">
        <v>40000</v>
      </c>
      <c r="E30" s="504"/>
      <c r="F30" s="504"/>
      <c r="G30" s="504"/>
      <c r="H30" s="506">
        <f>SUM(D30:G30)</f>
        <v>40000</v>
      </c>
    </row>
    <row r="31" spans="1:8" ht="30" customHeight="1" thickBot="1" thickTop="1">
      <c r="A31" s="376" t="s">
        <v>61</v>
      </c>
      <c r="B31" s="391" t="s">
        <v>118</v>
      </c>
      <c r="C31" s="381" t="s">
        <v>118</v>
      </c>
      <c r="D31" s="381">
        <f>SUM(D29:D30)</f>
        <v>350000</v>
      </c>
      <c r="E31" s="381">
        <f>SUM(E29:E30)</f>
        <v>40000</v>
      </c>
      <c r="F31" s="381">
        <f>SUM(F29:F30)</f>
        <v>0</v>
      </c>
      <c r="G31" s="381">
        <f>SUM(G29:G30)</f>
        <v>0</v>
      </c>
      <c r="H31" s="382">
        <f>SUM(H29:H30)</f>
        <v>390000</v>
      </c>
    </row>
    <row r="32" spans="1:8" ht="30" customHeight="1" thickTop="1">
      <c r="A32" s="660">
        <v>2010</v>
      </c>
      <c r="B32" s="410" t="s">
        <v>612</v>
      </c>
      <c r="C32" s="503">
        <v>3500000</v>
      </c>
      <c r="D32" s="503">
        <v>1500000</v>
      </c>
      <c r="E32" s="503">
        <v>500000</v>
      </c>
      <c r="F32" s="503"/>
      <c r="G32" s="503">
        <v>1500000</v>
      </c>
      <c r="H32" s="388">
        <f>SUM(D32:G32)</f>
        <v>3500000</v>
      </c>
    </row>
    <row r="33" spans="1:8" ht="30" customHeight="1">
      <c r="A33" s="661"/>
      <c r="B33" s="409" t="s">
        <v>614</v>
      </c>
      <c r="C33" s="507">
        <v>25000</v>
      </c>
      <c r="D33" s="507">
        <v>25000</v>
      </c>
      <c r="E33" s="507"/>
      <c r="F33" s="507"/>
      <c r="G33" s="507"/>
      <c r="H33" s="413">
        <f>SUM(D33:G33)</f>
        <v>25000</v>
      </c>
    </row>
    <row r="34" spans="1:8" ht="30" customHeight="1" thickBot="1">
      <c r="A34" s="661"/>
      <c r="B34" s="409" t="s">
        <v>615</v>
      </c>
      <c r="C34" s="507">
        <v>80000</v>
      </c>
      <c r="D34" s="507">
        <v>80000</v>
      </c>
      <c r="E34" s="507"/>
      <c r="F34" s="507"/>
      <c r="G34" s="507"/>
      <c r="H34" s="413">
        <f>SUM(D34:G34)</f>
        <v>80000</v>
      </c>
    </row>
    <row r="35" spans="1:8" ht="30" customHeight="1" thickBot="1" thickTop="1">
      <c r="A35" s="376" t="s">
        <v>61</v>
      </c>
      <c r="B35" s="391" t="s">
        <v>118</v>
      </c>
      <c r="C35" s="381" t="s">
        <v>118</v>
      </c>
      <c r="D35" s="381">
        <f>SUM(D32:D34)</f>
        <v>1605000</v>
      </c>
      <c r="E35" s="381">
        <f>SUM(E32:E34)</f>
        <v>500000</v>
      </c>
      <c r="F35" s="381">
        <f>SUM(F32:F34)</f>
        <v>0</v>
      </c>
      <c r="G35" s="381">
        <f>SUM(G32:G34)</f>
        <v>1500000</v>
      </c>
      <c r="H35" s="382">
        <f>SUM(H32:H34)</f>
        <v>3605000</v>
      </c>
    </row>
    <row r="36" spans="1:8" ht="41.25" customHeight="1" thickBot="1" thickTop="1">
      <c r="A36" s="657" t="s">
        <v>470</v>
      </c>
      <c r="B36" s="658"/>
      <c r="C36" s="658"/>
      <c r="D36" s="658"/>
      <c r="E36" s="658"/>
      <c r="F36" s="658"/>
      <c r="G36" s="658"/>
      <c r="H36" s="659"/>
    </row>
    <row r="37" spans="1:8" ht="33.75" customHeight="1" thickTop="1">
      <c r="A37" s="669">
        <v>2008</v>
      </c>
      <c r="B37" s="407" t="s">
        <v>489</v>
      </c>
      <c r="C37" s="387">
        <v>3027000</v>
      </c>
      <c r="D37" s="387">
        <v>10000</v>
      </c>
      <c r="E37" s="387">
        <v>0</v>
      </c>
      <c r="F37" s="387">
        <v>1300000</v>
      </c>
      <c r="G37" s="387">
        <v>0</v>
      </c>
      <c r="H37" s="388">
        <f>SUM(D37:G37)</f>
        <v>1310000</v>
      </c>
    </row>
    <row r="38" spans="1:8" ht="19.5" customHeight="1" thickBot="1">
      <c r="A38" s="670"/>
      <c r="B38" s="409" t="s">
        <v>490</v>
      </c>
      <c r="C38" s="389">
        <v>85000</v>
      </c>
      <c r="D38" s="389">
        <v>85000</v>
      </c>
      <c r="E38" s="389">
        <v>0</v>
      </c>
      <c r="F38" s="389">
        <v>0</v>
      </c>
      <c r="G38" s="389">
        <v>0</v>
      </c>
      <c r="H38" s="390">
        <f>SUM(D38:G38)</f>
        <v>85000</v>
      </c>
    </row>
    <row r="39" spans="1:8" ht="30" customHeight="1" thickBot="1" thickTop="1">
      <c r="A39" s="376" t="s">
        <v>61</v>
      </c>
      <c r="B39" s="391" t="s">
        <v>118</v>
      </c>
      <c r="C39" s="381" t="s">
        <v>118</v>
      </c>
      <c r="D39" s="381">
        <f>SUM(D36:D38)</f>
        <v>95000</v>
      </c>
      <c r="E39" s="381">
        <f>SUM(E36:E38)</f>
        <v>0</v>
      </c>
      <c r="F39" s="381">
        <f>SUM(F36:F38)</f>
        <v>1300000</v>
      </c>
      <c r="G39" s="381">
        <f>SUM(G36:G38)</f>
        <v>0</v>
      </c>
      <c r="H39" s="382">
        <f>SUM(H37:H38)</f>
        <v>1395000</v>
      </c>
    </row>
    <row r="40" spans="1:8" ht="30" customHeight="1" thickBot="1" thickTop="1">
      <c r="A40" s="376"/>
      <c r="B40" s="391"/>
      <c r="C40" s="381"/>
      <c r="D40" s="381"/>
      <c r="E40" s="381"/>
      <c r="F40" s="381"/>
      <c r="G40" s="381"/>
      <c r="H40" s="382"/>
    </row>
    <row r="41" spans="1:8" ht="13.5" customHeight="1" thickBot="1" thickTop="1">
      <c r="A41" s="510"/>
      <c r="B41" s="511"/>
      <c r="C41" s="512"/>
      <c r="D41" s="512"/>
      <c r="E41" s="512"/>
      <c r="F41" s="512"/>
      <c r="G41" s="512"/>
      <c r="H41" s="512"/>
    </row>
    <row r="42" spans="1:8" ht="30" customHeight="1" thickBot="1" thickTop="1">
      <c r="A42" s="666" t="s">
        <v>117</v>
      </c>
      <c r="B42" s="667" t="s">
        <v>116</v>
      </c>
      <c r="C42" s="667" t="s">
        <v>108</v>
      </c>
      <c r="D42" s="667" t="s">
        <v>115</v>
      </c>
      <c r="E42" s="667"/>
      <c r="F42" s="667"/>
      <c r="G42" s="667"/>
      <c r="H42" s="668"/>
    </row>
    <row r="43" spans="1:8" ht="27" customHeight="1" thickBot="1" thickTop="1">
      <c r="A43" s="666"/>
      <c r="B43" s="667"/>
      <c r="C43" s="667"/>
      <c r="D43" s="385" t="s">
        <v>109</v>
      </c>
      <c r="E43" s="385" t="s">
        <v>114</v>
      </c>
      <c r="F43" s="385" t="s">
        <v>178</v>
      </c>
      <c r="G43" s="385" t="s">
        <v>110</v>
      </c>
      <c r="H43" s="386" t="s">
        <v>111</v>
      </c>
    </row>
    <row r="44" spans="1:8" ht="20.25" customHeight="1" thickBot="1" thickTop="1">
      <c r="A44" s="657" t="s">
        <v>470</v>
      </c>
      <c r="B44" s="658"/>
      <c r="C44" s="658"/>
      <c r="D44" s="658"/>
      <c r="E44" s="658"/>
      <c r="F44" s="658"/>
      <c r="G44" s="658"/>
      <c r="H44" s="659"/>
    </row>
    <row r="45" spans="1:8" ht="30" customHeight="1" thickTop="1">
      <c r="A45" s="660">
        <v>2009</v>
      </c>
      <c r="B45" s="407" t="s">
        <v>489</v>
      </c>
      <c r="C45" s="387">
        <v>3027000</v>
      </c>
      <c r="D45" s="387">
        <v>208350</v>
      </c>
      <c r="E45" s="387">
        <v>1030000</v>
      </c>
      <c r="F45" s="387">
        <v>0</v>
      </c>
      <c r="G45" s="387">
        <v>0</v>
      </c>
      <c r="H45" s="388">
        <f>SUM(D45:G45)</f>
        <v>1238350</v>
      </c>
    </row>
    <row r="46" spans="1:8" ht="30" customHeight="1" thickBot="1">
      <c r="A46" s="662"/>
      <c r="B46" s="392" t="s">
        <v>616</v>
      </c>
      <c r="C46" s="393">
        <v>200000</v>
      </c>
      <c r="D46" s="393">
        <v>200000</v>
      </c>
      <c r="E46" s="393"/>
      <c r="F46" s="393"/>
      <c r="G46" s="393"/>
      <c r="H46" s="394">
        <f>SUM(D46:G46)</f>
        <v>200000</v>
      </c>
    </row>
    <row r="47" spans="1:8" ht="30" customHeight="1" thickBot="1" thickTop="1">
      <c r="A47" s="376" t="s">
        <v>61</v>
      </c>
      <c r="B47" s="391" t="s">
        <v>118</v>
      </c>
      <c r="C47" s="381" t="s">
        <v>118</v>
      </c>
      <c r="D47" s="381">
        <f>SUM(D45:D46)</f>
        <v>408350</v>
      </c>
      <c r="E47" s="381">
        <f>SUM(E45:E46)</f>
        <v>1030000</v>
      </c>
      <c r="F47" s="381">
        <f>SUM(F45:F46)</f>
        <v>0</v>
      </c>
      <c r="G47" s="381">
        <f>SUM(G45:G46)</f>
        <v>0</v>
      </c>
      <c r="H47" s="382">
        <f>SUM(H45:H46)</f>
        <v>1438350</v>
      </c>
    </row>
    <row r="48" spans="1:8" ht="30" customHeight="1" thickTop="1">
      <c r="A48" s="660">
        <v>2010</v>
      </c>
      <c r="B48" s="508" t="s">
        <v>616</v>
      </c>
      <c r="C48" s="503">
        <v>200000</v>
      </c>
      <c r="D48" s="503">
        <v>200000</v>
      </c>
      <c r="E48" s="503"/>
      <c r="F48" s="503"/>
      <c r="G48" s="503"/>
      <c r="H48" s="505">
        <f>SUM(D48:G48)</f>
        <v>200000</v>
      </c>
    </row>
    <row r="49" spans="1:8" ht="30" customHeight="1" thickBot="1">
      <c r="A49" s="662"/>
      <c r="B49" s="392" t="s">
        <v>617</v>
      </c>
      <c r="C49" s="393">
        <v>500000</v>
      </c>
      <c r="D49" s="393">
        <v>150000</v>
      </c>
      <c r="E49" s="393">
        <v>350000</v>
      </c>
      <c r="F49" s="393"/>
      <c r="G49" s="393"/>
      <c r="H49" s="394">
        <f>SUM(D49:G49)</f>
        <v>500000</v>
      </c>
    </row>
    <row r="50" spans="1:8" ht="30" customHeight="1" thickBot="1" thickTop="1">
      <c r="A50" s="376" t="s">
        <v>61</v>
      </c>
      <c r="B50" s="391" t="s">
        <v>118</v>
      </c>
      <c r="C50" s="381" t="s">
        <v>118</v>
      </c>
      <c r="D50" s="381">
        <f>SUM(D48:D49)</f>
        <v>350000</v>
      </c>
      <c r="E50" s="381">
        <f>SUM(E48:E49)</f>
        <v>350000</v>
      </c>
      <c r="F50" s="381">
        <f>SUM(F48:F49)</f>
        <v>0</v>
      </c>
      <c r="G50" s="381">
        <f>SUM(G48:G49)</f>
        <v>0</v>
      </c>
      <c r="H50" s="382">
        <f>SUM(H48:H49)</f>
        <v>700000</v>
      </c>
    </row>
    <row r="51" spans="1:8" ht="21.75" customHeight="1" thickBot="1" thickTop="1">
      <c r="A51" s="663" t="s">
        <v>120</v>
      </c>
      <c r="B51" s="664"/>
      <c r="C51" s="664"/>
      <c r="D51" s="664"/>
      <c r="E51" s="664"/>
      <c r="F51" s="664"/>
      <c r="G51" s="664"/>
      <c r="H51" s="665"/>
    </row>
    <row r="52" spans="1:8" ht="66.75" customHeight="1" thickTop="1">
      <c r="A52" s="660">
        <v>2008</v>
      </c>
      <c r="B52" s="407" t="s">
        <v>626</v>
      </c>
      <c r="C52" s="396">
        <v>740000</v>
      </c>
      <c r="D52" s="396">
        <v>292000</v>
      </c>
      <c r="E52" s="396">
        <v>0</v>
      </c>
      <c r="F52" s="396">
        <v>0</v>
      </c>
      <c r="G52" s="396">
        <v>333000</v>
      </c>
      <c r="H52" s="397">
        <f>SUM(D52:G52)</f>
        <v>625000</v>
      </c>
    </row>
    <row r="53" spans="1:8" ht="57.75" customHeight="1">
      <c r="A53" s="661"/>
      <c r="B53" s="407" t="s">
        <v>627</v>
      </c>
      <c r="C53" s="374">
        <v>23000000</v>
      </c>
      <c r="D53" s="374">
        <v>1000000</v>
      </c>
      <c r="E53" s="374">
        <v>0</v>
      </c>
      <c r="F53" s="374">
        <v>0</v>
      </c>
      <c r="G53" s="374">
        <v>0</v>
      </c>
      <c r="H53" s="375">
        <f>SUM(D53:G53)</f>
        <v>1000000</v>
      </c>
    </row>
    <row r="54" spans="1:8" ht="45" customHeight="1" thickBot="1">
      <c r="A54" s="662"/>
      <c r="B54" s="407" t="s">
        <v>488</v>
      </c>
      <c r="C54" s="389">
        <v>5100000</v>
      </c>
      <c r="D54" s="389">
        <v>608242</v>
      </c>
      <c r="E54" s="389">
        <v>1269000</v>
      </c>
      <c r="F54" s="389">
        <v>0</v>
      </c>
      <c r="G54" s="389">
        <v>743358</v>
      </c>
      <c r="H54" s="390">
        <f>SUM(D54:G54)</f>
        <v>2620600</v>
      </c>
    </row>
    <row r="55" spans="1:8" ht="30" customHeight="1" thickBot="1" thickTop="1">
      <c r="A55" s="376" t="s">
        <v>61</v>
      </c>
      <c r="B55" s="391" t="s">
        <v>118</v>
      </c>
      <c r="C55" s="381" t="s">
        <v>118</v>
      </c>
      <c r="D55" s="381">
        <f>SUM(D52:D54)</f>
        <v>1900242</v>
      </c>
      <c r="E55" s="381">
        <f>SUM(E52:E54)</f>
        <v>1269000</v>
      </c>
      <c r="F55" s="381">
        <f>SUM(F52:F54)</f>
        <v>0</v>
      </c>
      <c r="G55" s="381">
        <f>SUM(G52:G54)</f>
        <v>1076358</v>
      </c>
      <c r="H55" s="382">
        <f>SUM(H52:H54)</f>
        <v>4245600</v>
      </c>
    </row>
    <row r="56" spans="1:8" ht="54.75" customHeight="1" thickBot="1" thickTop="1">
      <c r="A56" s="515"/>
      <c r="B56" s="513"/>
      <c r="C56" s="514"/>
      <c r="D56" s="514"/>
      <c r="E56" s="514"/>
      <c r="F56" s="514"/>
      <c r="G56" s="514"/>
      <c r="H56" s="514"/>
    </row>
    <row r="57" spans="1:8" ht="24" customHeight="1" thickBot="1" thickTop="1">
      <c r="A57" s="666" t="s">
        <v>117</v>
      </c>
      <c r="B57" s="667" t="s">
        <v>116</v>
      </c>
      <c r="C57" s="667" t="s">
        <v>108</v>
      </c>
      <c r="D57" s="667" t="s">
        <v>115</v>
      </c>
      <c r="E57" s="667"/>
      <c r="F57" s="667"/>
      <c r="G57" s="667"/>
      <c r="H57" s="668"/>
    </row>
    <row r="58" spans="1:8" ht="30" customHeight="1" thickBot="1" thickTop="1">
      <c r="A58" s="666"/>
      <c r="B58" s="667"/>
      <c r="C58" s="667"/>
      <c r="D58" s="385" t="s">
        <v>109</v>
      </c>
      <c r="E58" s="385" t="s">
        <v>114</v>
      </c>
      <c r="F58" s="385" t="s">
        <v>178</v>
      </c>
      <c r="G58" s="385" t="s">
        <v>110</v>
      </c>
      <c r="H58" s="386" t="s">
        <v>111</v>
      </c>
    </row>
    <row r="59" spans="1:8" ht="19.5" customHeight="1" thickBot="1" thickTop="1">
      <c r="A59" s="663" t="s">
        <v>120</v>
      </c>
      <c r="B59" s="664"/>
      <c r="C59" s="664"/>
      <c r="D59" s="664"/>
      <c r="E59" s="664"/>
      <c r="F59" s="664"/>
      <c r="G59" s="664"/>
      <c r="H59" s="665"/>
    </row>
    <row r="60" spans="1:8" ht="66" customHeight="1" thickTop="1">
      <c r="A60" s="660">
        <v>2009</v>
      </c>
      <c r="B60" s="410" t="s">
        <v>628</v>
      </c>
      <c r="C60" s="387">
        <v>7110000</v>
      </c>
      <c r="D60" s="387">
        <v>610000</v>
      </c>
      <c r="E60" s="387">
        <v>600000</v>
      </c>
      <c r="F60" s="387"/>
      <c r="G60" s="387">
        <v>2000000</v>
      </c>
      <c r="H60" s="411">
        <f>SUM(D60:G60)</f>
        <v>3210000</v>
      </c>
    </row>
    <row r="61" spans="1:8" ht="57.75" customHeight="1">
      <c r="A61" s="661"/>
      <c r="B61" s="407" t="s">
        <v>627</v>
      </c>
      <c r="C61" s="374">
        <v>23000000</v>
      </c>
      <c r="D61" s="412">
        <v>2200000</v>
      </c>
      <c r="E61" s="412">
        <v>4000000</v>
      </c>
      <c r="F61" s="412">
        <v>0</v>
      </c>
      <c r="G61" s="412">
        <v>0</v>
      </c>
      <c r="H61" s="413">
        <f>SUM(D61:G61)</f>
        <v>6200000</v>
      </c>
    </row>
    <row r="62" spans="1:8" ht="83.25" customHeight="1" thickBot="1">
      <c r="A62" s="662"/>
      <c r="B62" s="407" t="s">
        <v>618</v>
      </c>
      <c r="C62" s="389">
        <v>750000</v>
      </c>
      <c r="D62" s="389">
        <v>230000</v>
      </c>
      <c r="E62" s="389">
        <v>520000</v>
      </c>
      <c r="F62" s="389"/>
      <c r="G62" s="389"/>
      <c r="H62" s="394">
        <f>SUM(D62:G62)</f>
        <v>750000</v>
      </c>
    </row>
    <row r="63" spans="1:8" ht="21" customHeight="1" thickBot="1" thickTop="1">
      <c r="A63" s="376" t="s">
        <v>61</v>
      </c>
      <c r="B63" s="391" t="s">
        <v>118</v>
      </c>
      <c r="C63" s="381" t="s">
        <v>118</v>
      </c>
      <c r="D63" s="381">
        <f>SUM(D60:D62)</f>
        <v>3040000</v>
      </c>
      <c r="E63" s="381">
        <f>SUM(E60:E62)</f>
        <v>5120000</v>
      </c>
      <c r="F63" s="381">
        <f>SUM(F60:F62)</f>
        <v>0</v>
      </c>
      <c r="G63" s="381">
        <f>SUM(G60:G62)</f>
        <v>2000000</v>
      </c>
      <c r="H63" s="382">
        <f>SUM(H60:H62)</f>
        <v>10160000</v>
      </c>
    </row>
    <row r="64" spans="1:8" ht="21" customHeight="1" thickBot="1" thickTop="1">
      <c r="A64" s="399"/>
      <c r="B64" s="400"/>
      <c r="C64" s="401"/>
      <c r="D64" s="401"/>
      <c r="E64" s="401"/>
      <c r="F64" s="401"/>
      <c r="G64" s="401"/>
      <c r="H64" s="401"/>
    </row>
    <row r="65" spans="1:8" ht="26.25" customHeight="1" thickBot="1" thickTop="1">
      <c r="A65" s="663" t="s">
        <v>120</v>
      </c>
      <c r="B65" s="664"/>
      <c r="C65" s="664"/>
      <c r="D65" s="664"/>
      <c r="E65" s="664"/>
      <c r="F65" s="664"/>
      <c r="G65" s="664"/>
      <c r="H65" s="665"/>
    </row>
    <row r="66" spans="1:8" ht="67.5" customHeight="1" thickTop="1">
      <c r="A66" s="660">
        <v>2010</v>
      </c>
      <c r="B66" s="410" t="s">
        <v>628</v>
      </c>
      <c r="C66" s="387">
        <v>7110000</v>
      </c>
      <c r="D66" s="387">
        <v>1500000</v>
      </c>
      <c r="E66" s="387">
        <v>650000</v>
      </c>
      <c r="F66" s="387">
        <v>0</v>
      </c>
      <c r="G66" s="387">
        <v>1750000</v>
      </c>
      <c r="H66" s="388">
        <f>SUM(D66:G66)</f>
        <v>3900000</v>
      </c>
    </row>
    <row r="67" spans="1:8" ht="57.75" customHeight="1">
      <c r="A67" s="661"/>
      <c r="B67" s="407" t="s">
        <v>627</v>
      </c>
      <c r="C67" s="374">
        <v>23000000</v>
      </c>
      <c r="D67" s="412">
        <v>3500000</v>
      </c>
      <c r="E67" s="412">
        <v>6000000</v>
      </c>
      <c r="F67" s="412">
        <v>0</v>
      </c>
      <c r="G67" s="412">
        <v>0</v>
      </c>
      <c r="H67" s="413">
        <f>SUM(D67:G67)</f>
        <v>9500000</v>
      </c>
    </row>
    <row r="68" spans="1:8" ht="55.5" customHeight="1" thickBot="1">
      <c r="A68" s="662"/>
      <c r="B68" s="398" t="s">
        <v>619</v>
      </c>
      <c r="C68" s="389">
        <v>1300000</v>
      </c>
      <c r="D68" s="389">
        <v>400000</v>
      </c>
      <c r="E68" s="389">
        <v>900000</v>
      </c>
      <c r="F68" s="389"/>
      <c r="G68" s="389"/>
      <c r="H68" s="390">
        <f>SUM(D68:G68)</f>
        <v>1300000</v>
      </c>
    </row>
    <row r="69" spans="1:8" ht="24" customHeight="1" thickBot="1" thickTop="1">
      <c r="A69" s="376" t="s">
        <v>61</v>
      </c>
      <c r="B69" s="391" t="s">
        <v>118</v>
      </c>
      <c r="C69" s="381" t="s">
        <v>118</v>
      </c>
      <c r="D69" s="381">
        <f>SUM(D66:D68)</f>
        <v>5400000</v>
      </c>
      <c r="E69" s="381">
        <f>SUM(E66:E68)</f>
        <v>7550000</v>
      </c>
      <c r="F69" s="381">
        <f>SUM(F66:F68)</f>
        <v>0</v>
      </c>
      <c r="G69" s="381">
        <f>SUM(G66:G68)</f>
        <v>1750000</v>
      </c>
      <c r="H69" s="382">
        <f>SUM(H66:H68)</f>
        <v>14700000</v>
      </c>
    </row>
    <row r="70" spans="1:8" ht="18.75" customHeight="1" thickTop="1">
      <c r="A70" s="399"/>
      <c r="B70" s="400"/>
      <c r="C70" s="401"/>
      <c r="D70" s="401"/>
      <c r="E70" s="401"/>
      <c r="F70" s="401"/>
      <c r="G70" s="401"/>
      <c r="H70" s="401"/>
    </row>
    <row r="71" spans="1:8" ht="15" customHeight="1" thickBot="1">
      <c r="A71" s="399"/>
      <c r="B71" s="400"/>
      <c r="C71" s="401"/>
      <c r="D71" s="401"/>
      <c r="E71" s="401"/>
      <c r="F71" s="401"/>
      <c r="G71" s="401"/>
      <c r="H71" s="401"/>
    </row>
    <row r="72" spans="1:8" ht="30" customHeight="1" thickBot="1" thickTop="1">
      <c r="A72" s="666" t="s">
        <v>117</v>
      </c>
      <c r="B72" s="667" t="s">
        <v>116</v>
      </c>
      <c r="C72" s="667" t="s">
        <v>108</v>
      </c>
      <c r="D72" s="667" t="s">
        <v>115</v>
      </c>
      <c r="E72" s="667"/>
      <c r="F72" s="667"/>
      <c r="G72" s="667"/>
      <c r="H72" s="668"/>
    </row>
    <row r="73" spans="1:8" ht="30" customHeight="1" thickBot="1" thickTop="1">
      <c r="A73" s="666"/>
      <c r="B73" s="667"/>
      <c r="C73" s="667"/>
      <c r="D73" s="385" t="s">
        <v>109</v>
      </c>
      <c r="E73" s="385" t="s">
        <v>114</v>
      </c>
      <c r="F73" s="385" t="s">
        <v>178</v>
      </c>
      <c r="G73" s="385" t="s">
        <v>110</v>
      </c>
      <c r="H73" s="386" t="s">
        <v>111</v>
      </c>
    </row>
    <row r="74" spans="1:8" ht="30" customHeight="1" thickBot="1" thickTop="1">
      <c r="A74" s="657" t="s">
        <v>620</v>
      </c>
      <c r="B74" s="658"/>
      <c r="C74" s="658"/>
      <c r="D74" s="658"/>
      <c r="E74" s="658"/>
      <c r="F74" s="658"/>
      <c r="G74" s="658"/>
      <c r="H74" s="659"/>
    </row>
    <row r="75" spans="1:8" ht="30" customHeight="1" thickTop="1">
      <c r="A75" s="660">
        <v>2009</v>
      </c>
      <c r="B75" s="471" t="s">
        <v>621</v>
      </c>
      <c r="C75" s="503">
        <v>500000</v>
      </c>
      <c r="D75" s="503">
        <v>200000</v>
      </c>
      <c r="E75" s="503">
        <v>300000</v>
      </c>
      <c r="F75" s="503"/>
      <c r="G75" s="503"/>
      <c r="H75" s="505">
        <f>SUM(D75:G75)</f>
        <v>500000</v>
      </c>
    </row>
    <row r="76" spans="1:8" ht="30" customHeight="1">
      <c r="A76" s="661"/>
      <c r="B76" s="471" t="s">
        <v>622</v>
      </c>
      <c r="C76" s="507">
        <v>200000</v>
      </c>
      <c r="D76" s="507">
        <v>90000</v>
      </c>
      <c r="E76" s="507">
        <v>110000</v>
      </c>
      <c r="F76" s="507"/>
      <c r="G76" s="507"/>
      <c r="H76" s="509">
        <f>SUM(D76:G76)</f>
        <v>200000</v>
      </c>
    </row>
    <row r="77" spans="1:8" ht="30" customHeight="1" thickBot="1">
      <c r="A77" s="662"/>
      <c r="B77" s="392" t="s">
        <v>623</v>
      </c>
      <c r="C77" s="504">
        <v>60000</v>
      </c>
      <c r="D77" s="504">
        <v>18000</v>
      </c>
      <c r="E77" s="504">
        <v>42000</v>
      </c>
      <c r="F77" s="504"/>
      <c r="G77" s="504"/>
      <c r="H77" s="506">
        <f>SUM(D77:G77)</f>
        <v>60000</v>
      </c>
    </row>
    <row r="78" spans="1:8" ht="30" customHeight="1" thickBot="1" thickTop="1">
      <c r="A78" s="376" t="s">
        <v>61</v>
      </c>
      <c r="B78" s="391" t="s">
        <v>118</v>
      </c>
      <c r="C78" s="381" t="s">
        <v>118</v>
      </c>
      <c r="D78" s="381">
        <f>SUM(D75:D77)</f>
        <v>308000</v>
      </c>
      <c r="E78" s="381">
        <f>SUM(E75:E77)</f>
        <v>452000</v>
      </c>
      <c r="F78" s="381">
        <f>SUM(F75:F77)</f>
        <v>0</v>
      </c>
      <c r="G78" s="381">
        <f>SUM(G75:G77)</f>
        <v>0</v>
      </c>
      <c r="H78" s="382">
        <f>SUM(H75:H77)</f>
        <v>760000</v>
      </c>
    </row>
    <row r="79" spans="1:8" ht="30" customHeight="1" thickTop="1">
      <c r="A79" s="660">
        <v>2010</v>
      </c>
      <c r="B79" s="410" t="s">
        <v>624</v>
      </c>
      <c r="C79" s="503">
        <v>500000</v>
      </c>
      <c r="D79" s="503">
        <v>220000</v>
      </c>
      <c r="E79" s="503">
        <v>280000</v>
      </c>
      <c r="F79" s="503"/>
      <c r="G79" s="503"/>
      <c r="H79" s="388">
        <f>SUM(D79:G79)</f>
        <v>500000</v>
      </c>
    </row>
    <row r="80" spans="1:8" ht="30" customHeight="1" thickBot="1">
      <c r="A80" s="661"/>
      <c r="B80" s="409" t="s">
        <v>625</v>
      </c>
      <c r="C80" s="507">
        <v>400000</v>
      </c>
      <c r="D80" s="507">
        <v>170000</v>
      </c>
      <c r="E80" s="507">
        <v>230000</v>
      </c>
      <c r="F80" s="507"/>
      <c r="G80" s="507"/>
      <c r="H80" s="413">
        <f>SUM(D80:G80)</f>
        <v>400000</v>
      </c>
    </row>
    <row r="81" spans="1:8" ht="30" customHeight="1" thickBot="1" thickTop="1">
      <c r="A81" s="376" t="s">
        <v>61</v>
      </c>
      <c r="B81" s="391" t="s">
        <v>118</v>
      </c>
      <c r="C81" s="381" t="s">
        <v>118</v>
      </c>
      <c r="D81" s="381">
        <f>SUM(D79:D80)</f>
        <v>390000</v>
      </c>
      <c r="E81" s="381">
        <f>SUM(E79:E80)</f>
        <v>510000</v>
      </c>
      <c r="F81" s="381">
        <f>SUM(F79:F80)</f>
        <v>0</v>
      </c>
      <c r="G81" s="381">
        <f>SUM(G79:G80)</f>
        <v>0</v>
      </c>
      <c r="H81" s="382">
        <f>SUM(H79:H80)</f>
        <v>900000</v>
      </c>
    </row>
    <row r="82" spans="2:8" ht="30" customHeight="1" thickTop="1">
      <c r="B82" s="34"/>
      <c r="C82" s="69"/>
      <c r="D82" s="69"/>
      <c r="E82" s="69"/>
      <c r="F82" s="69"/>
      <c r="G82" s="69"/>
      <c r="H82" s="69"/>
    </row>
    <row r="83" spans="2:8" ht="30" customHeight="1">
      <c r="B83" s="34"/>
      <c r="C83" s="69"/>
      <c r="D83" s="69"/>
      <c r="E83" s="69"/>
      <c r="F83" s="69"/>
      <c r="G83" s="69"/>
      <c r="H83" s="69"/>
    </row>
    <row r="84" spans="2:8" ht="30" customHeight="1">
      <c r="B84" s="34"/>
      <c r="C84" s="69"/>
      <c r="D84" s="69"/>
      <c r="E84" s="69"/>
      <c r="F84" s="69"/>
      <c r="G84" s="69"/>
      <c r="H84" s="69"/>
    </row>
    <row r="85" spans="2:8" ht="12.75">
      <c r="B85" s="34"/>
      <c r="C85" s="69"/>
      <c r="D85" s="69"/>
      <c r="E85" s="69"/>
      <c r="F85" s="69"/>
      <c r="G85" s="69"/>
      <c r="H85" s="69"/>
    </row>
    <row r="86" spans="2:8" ht="12.75">
      <c r="B86" s="34"/>
      <c r="C86" s="69"/>
      <c r="D86" s="69"/>
      <c r="E86" s="69"/>
      <c r="F86" s="69"/>
      <c r="G86" s="69"/>
      <c r="H86" s="69"/>
    </row>
    <row r="87" spans="2:8" ht="12.75">
      <c r="B87" s="34"/>
      <c r="C87" s="69"/>
      <c r="D87" s="69"/>
      <c r="E87" s="69"/>
      <c r="F87" s="69"/>
      <c r="G87" s="69"/>
      <c r="H87" s="69"/>
    </row>
    <row r="88" spans="2:8" ht="12.75">
      <c r="B88" s="34"/>
      <c r="C88" s="69"/>
      <c r="D88" s="69"/>
      <c r="E88" s="69"/>
      <c r="F88" s="69"/>
      <c r="G88" s="69"/>
      <c r="H88" s="69"/>
    </row>
    <row r="89" spans="2:8" ht="12.75">
      <c r="B89" s="34"/>
      <c r="C89" s="69"/>
      <c r="D89" s="69"/>
      <c r="E89" s="69"/>
      <c r="F89" s="69"/>
      <c r="G89" s="69"/>
      <c r="H89" s="69"/>
    </row>
    <row r="90" spans="2:8" ht="12.75">
      <c r="B90" s="34"/>
      <c r="C90" s="69"/>
      <c r="D90" s="69"/>
      <c r="E90" s="69"/>
      <c r="F90" s="69"/>
      <c r="G90" s="69"/>
      <c r="H90" s="69"/>
    </row>
    <row r="91" spans="2:8" ht="12.75">
      <c r="B91" s="34"/>
      <c r="C91" s="69"/>
      <c r="D91" s="69"/>
      <c r="E91" s="69"/>
      <c r="F91" s="69"/>
      <c r="G91" s="69"/>
      <c r="H91" s="69"/>
    </row>
    <row r="92" spans="2:8" ht="12.75">
      <c r="B92" s="34"/>
      <c r="C92" s="69"/>
      <c r="D92" s="69"/>
      <c r="E92" s="69"/>
      <c r="F92" s="69"/>
      <c r="G92" s="69"/>
      <c r="H92" s="69"/>
    </row>
    <row r="93" spans="2:8" ht="12.75">
      <c r="B93" s="34"/>
      <c r="C93" s="69"/>
      <c r="D93" s="69"/>
      <c r="E93" s="69"/>
      <c r="F93" s="69"/>
      <c r="G93" s="69"/>
      <c r="H93" s="69"/>
    </row>
    <row r="94" spans="2:8" ht="12.75">
      <c r="B94" s="34"/>
      <c r="C94" s="69"/>
      <c r="D94" s="69"/>
      <c r="E94" s="69"/>
      <c r="F94" s="69"/>
      <c r="G94" s="69"/>
      <c r="H94" s="69"/>
    </row>
    <row r="95" spans="2:8" ht="12.75">
      <c r="B95" s="34"/>
      <c r="C95" s="69"/>
      <c r="D95" s="69"/>
      <c r="E95" s="69"/>
      <c r="F95" s="69"/>
      <c r="G95" s="69"/>
      <c r="H95" s="69"/>
    </row>
    <row r="96" spans="2:8" ht="12.75">
      <c r="B96" s="34"/>
      <c r="C96" s="69"/>
      <c r="D96" s="69"/>
      <c r="E96" s="69"/>
      <c r="F96" s="69"/>
      <c r="G96" s="69"/>
      <c r="H96" s="69"/>
    </row>
    <row r="97" spans="2:8" ht="12.75">
      <c r="B97" s="34"/>
      <c r="C97" s="69"/>
      <c r="D97" s="69"/>
      <c r="E97" s="69"/>
      <c r="F97" s="69"/>
      <c r="G97" s="69"/>
      <c r="H97" s="69"/>
    </row>
    <row r="98" spans="2:8" ht="12.75">
      <c r="B98" s="34"/>
      <c r="C98" s="69"/>
      <c r="D98" s="69"/>
      <c r="E98" s="69"/>
      <c r="F98" s="69"/>
      <c r="G98" s="69"/>
      <c r="H98" s="69"/>
    </row>
    <row r="99" spans="2:8" ht="12.75">
      <c r="B99" s="34"/>
      <c r="C99" s="69"/>
      <c r="D99" s="69"/>
      <c r="E99" s="69"/>
      <c r="F99" s="69"/>
      <c r="G99" s="69"/>
      <c r="H99" s="69"/>
    </row>
    <row r="100" spans="2:8" ht="12.75">
      <c r="B100" s="34"/>
      <c r="C100" s="69"/>
      <c r="D100" s="69"/>
      <c r="E100" s="69"/>
      <c r="F100" s="69"/>
      <c r="G100" s="69"/>
      <c r="H100" s="69"/>
    </row>
    <row r="101" spans="2:8" ht="12.75">
      <c r="B101" s="34"/>
      <c r="C101" s="69"/>
      <c r="D101" s="69"/>
      <c r="E101" s="69"/>
      <c r="F101" s="69"/>
      <c r="G101" s="69"/>
      <c r="H101" s="69"/>
    </row>
    <row r="102" spans="2:8" ht="12.75">
      <c r="B102" s="34"/>
      <c r="C102" s="69"/>
      <c r="D102" s="69"/>
      <c r="E102" s="69"/>
      <c r="F102" s="69"/>
      <c r="G102" s="69"/>
      <c r="H102" s="69"/>
    </row>
    <row r="103" spans="2:8" ht="12.75">
      <c r="B103" s="34"/>
      <c r="C103" s="69"/>
      <c r="D103" s="69"/>
      <c r="E103" s="69"/>
      <c r="F103" s="69"/>
      <c r="G103" s="69"/>
      <c r="H103" s="69"/>
    </row>
    <row r="104" spans="2:8" ht="12.75">
      <c r="B104" s="34"/>
      <c r="C104" s="69"/>
      <c r="D104" s="69"/>
      <c r="E104" s="69"/>
      <c r="F104" s="69"/>
      <c r="G104" s="69"/>
      <c r="H104" s="69"/>
    </row>
    <row r="105" spans="2:8" ht="12.75">
      <c r="B105" s="34"/>
      <c r="C105" s="69"/>
      <c r="D105" s="69"/>
      <c r="E105" s="69"/>
      <c r="F105" s="69"/>
      <c r="G105" s="69"/>
      <c r="H105" s="69"/>
    </row>
    <row r="106" spans="2:8" ht="12.75">
      <c r="B106" s="34"/>
      <c r="C106" s="69"/>
      <c r="D106" s="69"/>
      <c r="E106" s="69"/>
      <c r="F106" s="69"/>
      <c r="G106" s="69"/>
      <c r="H106" s="69"/>
    </row>
    <row r="107" spans="2:8" ht="12.75">
      <c r="B107" s="34"/>
      <c r="C107" s="69"/>
      <c r="D107" s="69"/>
      <c r="E107" s="69"/>
      <c r="F107" s="69"/>
      <c r="G107" s="69"/>
      <c r="H107" s="69"/>
    </row>
    <row r="108" spans="2:8" ht="12.75">
      <c r="B108" s="34"/>
      <c r="C108" s="69"/>
      <c r="D108" s="69"/>
      <c r="E108" s="69"/>
      <c r="F108" s="69"/>
      <c r="G108" s="69"/>
      <c r="H108" s="69"/>
    </row>
    <row r="109" spans="2:8" ht="12.75">
      <c r="B109" s="34"/>
      <c r="C109" s="69"/>
      <c r="D109" s="69"/>
      <c r="E109" s="69"/>
      <c r="F109" s="69"/>
      <c r="G109" s="69"/>
      <c r="H109" s="69"/>
    </row>
    <row r="110" spans="2:8" ht="12.75">
      <c r="B110" s="34"/>
      <c r="C110" s="69"/>
      <c r="D110" s="69"/>
      <c r="E110" s="69"/>
      <c r="F110" s="69"/>
      <c r="G110" s="69"/>
      <c r="H110" s="69"/>
    </row>
    <row r="111" spans="2:8" ht="12.75">
      <c r="B111" s="34"/>
      <c r="C111" s="69"/>
      <c r="D111" s="69"/>
      <c r="E111" s="69"/>
      <c r="F111" s="69"/>
      <c r="G111" s="69"/>
      <c r="H111" s="69"/>
    </row>
    <row r="112" spans="2:8" ht="12.75">
      <c r="B112" s="34"/>
      <c r="C112" s="69"/>
      <c r="D112" s="69"/>
      <c r="E112" s="69"/>
      <c r="F112" s="69"/>
      <c r="G112" s="69"/>
      <c r="H112" s="69"/>
    </row>
    <row r="113" spans="2:8" ht="12.75">
      <c r="B113" s="34"/>
      <c r="C113" s="69"/>
      <c r="D113" s="69"/>
      <c r="E113" s="69"/>
      <c r="F113" s="69"/>
      <c r="G113" s="69"/>
      <c r="H113" s="69"/>
    </row>
    <row r="114" spans="2:8" ht="12.75">
      <c r="B114" s="34"/>
      <c r="C114" s="69"/>
      <c r="D114" s="69"/>
      <c r="E114" s="69"/>
      <c r="F114" s="69"/>
      <c r="G114" s="69"/>
      <c r="H114" s="69"/>
    </row>
    <row r="115" spans="2:8" ht="12.75">
      <c r="B115" s="34"/>
      <c r="C115" s="69"/>
      <c r="D115" s="69"/>
      <c r="E115" s="69"/>
      <c r="F115" s="69"/>
      <c r="G115" s="69"/>
      <c r="H115" s="69"/>
    </row>
    <row r="116" spans="2:8" ht="12.75">
      <c r="B116" s="34"/>
      <c r="C116" s="69"/>
      <c r="D116" s="69"/>
      <c r="E116" s="69"/>
      <c r="F116" s="69"/>
      <c r="G116" s="69"/>
      <c r="H116" s="69"/>
    </row>
    <row r="117" spans="2:8" ht="12.75">
      <c r="B117" s="34"/>
      <c r="C117" s="69"/>
      <c r="D117" s="69"/>
      <c r="E117" s="69"/>
      <c r="F117" s="69"/>
      <c r="G117" s="69"/>
      <c r="H117" s="69"/>
    </row>
    <row r="118" spans="2:8" ht="12.75">
      <c r="B118" s="34"/>
      <c r="C118" s="69"/>
      <c r="D118" s="69"/>
      <c r="E118" s="69"/>
      <c r="F118" s="69"/>
      <c r="G118" s="69"/>
      <c r="H118" s="69"/>
    </row>
    <row r="119" spans="2:8" ht="12.75">
      <c r="B119" s="34"/>
      <c r="C119" s="69"/>
      <c r="D119" s="69"/>
      <c r="E119" s="69"/>
      <c r="F119" s="69"/>
      <c r="G119" s="69"/>
      <c r="H119" s="69"/>
    </row>
    <row r="120" spans="2:8" ht="12.75">
      <c r="B120" s="34"/>
      <c r="C120" s="69"/>
      <c r="D120" s="69"/>
      <c r="E120" s="69"/>
      <c r="F120" s="69"/>
      <c r="G120" s="69"/>
      <c r="H120" s="69"/>
    </row>
    <row r="121" spans="2:8" ht="12.75">
      <c r="B121" s="34"/>
      <c r="C121" s="69"/>
      <c r="D121" s="69"/>
      <c r="E121" s="69"/>
      <c r="F121" s="69"/>
      <c r="G121" s="69"/>
      <c r="H121" s="69"/>
    </row>
    <row r="122" spans="2:8" ht="12.75">
      <c r="B122" s="34"/>
      <c r="C122" s="69"/>
      <c r="D122" s="69"/>
      <c r="E122" s="69"/>
      <c r="F122" s="69"/>
      <c r="G122" s="69"/>
      <c r="H122" s="69"/>
    </row>
    <row r="123" spans="2:8" ht="12.75">
      <c r="B123" s="34"/>
      <c r="C123" s="69"/>
      <c r="D123" s="69"/>
      <c r="E123" s="69"/>
      <c r="F123" s="69"/>
      <c r="G123" s="69"/>
      <c r="H123" s="69"/>
    </row>
    <row r="124" spans="2:8" ht="12.75">
      <c r="B124" s="34"/>
      <c r="C124" s="69"/>
      <c r="D124" s="69"/>
      <c r="E124" s="69"/>
      <c r="F124" s="69"/>
      <c r="G124" s="69"/>
      <c r="H124" s="69"/>
    </row>
    <row r="125" spans="2:8" ht="12.75">
      <c r="B125" s="34"/>
      <c r="C125" s="69"/>
      <c r="D125" s="69"/>
      <c r="E125" s="69"/>
      <c r="F125" s="69"/>
      <c r="G125" s="69"/>
      <c r="H125" s="69"/>
    </row>
    <row r="126" spans="2:8" ht="12.75">
      <c r="B126" s="34"/>
      <c r="C126" s="69"/>
      <c r="D126" s="69"/>
      <c r="E126" s="69"/>
      <c r="F126" s="69"/>
      <c r="G126" s="69"/>
      <c r="H126" s="69"/>
    </row>
    <row r="127" spans="2:8" ht="12.75">
      <c r="B127" s="34"/>
      <c r="C127" s="69"/>
      <c r="D127" s="69"/>
      <c r="E127" s="69"/>
      <c r="F127" s="69"/>
      <c r="G127" s="69"/>
      <c r="H127" s="69"/>
    </row>
    <row r="128" spans="2:8" ht="12.75">
      <c r="B128" s="34"/>
      <c r="C128" s="69"/>
      <c r="D128" s="69"/>
      <c r="E128" s="69"/>
      <c r="F128" s="69"/>
      <c r="G128" s="69"/>
      <c r="H128" s="69"/>
    </row>
    <row r="129" spans="2:8" ht="12.75">
      <c r="B129" s="34"/>
      <c r="C129" s="69"/>
      <c r="D129" s="69"/>
      <c r="E129" s="69"/>
      <c r="F129" s="69"/>
      <c r="G129" s="69"/>
      <c r="H129" s="69"/>
    </row>
    <row r="130" spans="2:8" ht="12.75">
      <c r="B130" s="34"/>
      <c r="C130" s="69"/>
      <c r="D130" s="69"/>
      <c r="E130" s="69"/>
      <c r="F130" s="69"/>
      <c r="G130" s="69"/>
      <c r="H130" s="69"/>
    </row>
    <row r="131" spans="2:8" ht="12.75">
      <c r="B131" s="34"/>
      <c r="C131" s="69"/>
      <c r="D131" s="69"/>
      <c r="E131" s="69"/>
      <c r="F131" s="69"/>
      <c r="G131" s="69"/>
      <c r="H131" s="69"/>
    </row>
    <row r="132" spans="2:8" ht="12.75">
      <c r="B132" s="34"/>
      <c r="C132" s="69"/>
      <c r="D132" s="69"/>
      <c r="E132" s="69"/>
      <c r="F132" s="69"/>
      <c r="G132" s="69"/>
      <c r="H132" s="69"/>
    </row>
    <row r="133" spans="2:8" ht="12.75">
      <c r="B133" s="34"/>
      <c r="C133" s="69"/>
      <c r="D133" s="69"/>
      <c r="E133" s="69"/>
      <c r="F133" s="69"/>
      <c r="G133" s="69"/>
      <c r="H133" s="69"/>
    </row>
    <row r="134" spans="2:8" ht="12.75">
      <c r="B134" s="34"/>
      <c r="C134" s="69"/>
      <c r="D134" s="69"/>
      <c r="E134" s="69"/>
      <c r="F134" s="69"/>
      <c r="G134" s="69"/>
      <c r="H134" s="69"/>
    </row>
    <row r="135" spans="2:8" ht="12.75">
      <c r="B135" s="34"/>
      <c r="C135" s="69"/>
      <c r="D135" s="69"/>
      <c r="E135" s="69"/>
      <c r="F135" s="69"/>
      <c r="G135" s="69"/>
      <c r="H135" s="69"/>
    </row>
    <row r="136" spans="2:8" ht="12.75">
      <c r="B136" s="34"/>
      <c r="C136" s="69"/>
      <c r="D136" s="69"/>
      <c r="E136" s="69"/>
      <c r="F136" s="69"/>
      <c r="G136" s="69"/>
      <c r="H136" s="69"/>
    </row>
    <row r="137" spans="2:8" ht="12.75">
      <c r="B137" s="34"/>
      <c r="C137" s="69"/>
      <c r="D137" s="69"/>
      <c r="E137" s="69"/>
      <c r="F137" s="69"/>
      <c r="G137" s="69"/>
      <c r="H137" s="69"/>
    </row>
    <row r="138" spans="2:8" ht="12.75">
      <c r="B138" s="34"/>
      <c r="C138" s="69"/>
      <c r="D138" s="69"/>
      <c r="E138" s="69"/>
      <c r="F138" s="69"/>
      <c r="G138" s="69"/>
      <c r="H138" s="69"/>
    </row>
    <row r="139" spans="2:8" ht="12.75">
      <c r="B139" s="34"/>
      <c r="C139" s="69"/>
      <c r="D139" s="69"/>
      <c r="E139" s="69"/>
      <c r="F139" s="69"/>
      <c r="G139" s="69"/>
      <c r="H139" s="69"/>
    </row>
    <row r="140" spans="2:8" ht="12.75">
      <c r="B140" s="34"/>
      <c r="C140" s="69"/>
      <c r="D140" s="69"/>
      <c r="E140" s="69"/>
      <c r="F140" s="69"/>
      <c r="G140" s="69"/>
      <c r="H140" s="69"/>
    </row>
    <row r="141" spans="2:8" ht="12.75">
      <c r="B141" s="34"/>
      <c r="C141" s="69"/>
      <c r="D141" s="69"/>
      <c r="E141" s="69"/>
      <c r="F141" s="69"/>
      <c r="G141" s="69"/>
      <c r="H141" s="69"/>
    </row>
    <row r="142" spans="2:8" ht="12.75">
      <c r="B142" s="34"/>
      <c r="C142" s="69"/>
      <c r="D142" s="69"/>
      <c r="E142" s="69"/>
      <c r="F142" s="69"/>
      <c r="G142" s="69"/>
      <c r="H142" s="69"/>
    </row>
    <row r="143" spans="2:8" ht="12.75">
      <c r="B143" s="34"/>
      <c r="C143" s="69"/>
      <c r="D143" s="69"/>
      <c r="E143" s="69"/>
      <c r="F143" s="69"/>
      <c r="G143" s="69"/>
      <c r="H143" s="69"/>
    </row>
    <row r="144" spans="2:8" ht="12.75">
      <c r="B144" s="34"/>
      <c r="C144" s="69"/>
      <c r="D144" s="69"/>
      <c r="E144" s="69"/>
      <c r="F144" s="69"/>
      <c r="G144" s="69"/>
      <c r="H144" s="69"/>
    </row>
    <row r="145" spans="2:8" ht="12.75">
      <c r="B145" s="34"/>
      <c r="C145" s="69"/>
      <c r="D145" s="69"/>
      <c r="E145" s="69"/>
      <c r="F145" s="69"/>
      <c r="G145" s="69"/>
      <c r="H145" s="69"/>
    </row>
    <row r="146" spans="2:8" ht="12.75">
      <c r="B146" s="34"/>
      <c r="C146" s="69"/>
      <c r="D146" s="69"/>
      <c r="E146" s="69"/>
      <c r="F146" s="69"/>
      <c r="G146" s="69"/>
      <c r="H146" s="69"/>
    </row>
    <row r="147" spans="2:8" ht="12.75">
      <c r="B147" s="34"/>
      <c r="C147" s="69"/>
      <c r="D147" s="69"/>
      <c r="E147" s="69"/>
      <c r="F147" s="69"/>
      <c r="G147" s="69"/>
      <c r="H147" s="69"/>
    </row>
    <row r="148" spans="2:8" ht="12.75">
      <c r="B148" s="34"/>
      <c r="C148" s="69"/>
      <c r="D148" s="69"/>
      <c r="E148" s="69"/>
      <c r="F148" s="69"/>
      <c r="G148" s="69"/>
      <c r="H148" s="69"/>
    </row>
    <row r="149" spans="2:8" ht="12.75">
      <c r="B149" s="34"/>
      <c r="C149" s="69"/>
      <c r="D149" s="69"/>
      <c r="E149" s="69"/>
      <c r="F149" s="69"/>
      <c r="G149" s="69"/>
      <c r="H149" s="69"/>
    </row>
    <row r="150" spans="2:8" ht="12.75">
      <c r="B150" s="34"/>
      <c r="C150" s="69"/>
      <c r="D150" s="69"/>
      <c r="E150" s="69"/>
      <c r="F150" s="69"/>
      <c r="G150" s="69"/>
      <c r="H150" s="69"/>
    </row>
    <row r="151" spans="2:8" ht="12.75">
      <c r="B151" s="34"/>
      <c r="C151" s="69"/>
      <c r="D151" s="69"/>
      <c r="E151" s="69"/>
      <c r="F151" s="69"/>
      <c r="G151" s="69"/>
      <c r="H151" s="69"/>
    </row>
    <row r="152" spans="2:8" ht="12.75">
      <c r="B152" s="34"/>
      <c r="C152" s="69"/>
      <c r="D152" s="69"/>
      <c r="E152" s="69"/>
      <c r="F152" s="69"/>
      <c r="G152" s="69"/>
      <c r="H152" s="69"/>
    </row>
    <row r="153" spans="2:8" ht="12.75">
      <c r="B153" s="34"/>
      <c r="C153" s="69"/>
      <c r="D153" s="69"/>
      <c r="E153" s="69"/>
      <c r="F153" s="69"/>
      <c r="G153" s="69"/>
      <c r="H153" s="69"/>
    </row>
    <row r="154" spans="2:8" ht="12.75">
      <c r="B154" s="34"/>
      <c r="C154" s="69"/>
      <c r="D154" s="69"/>
      <c r="E154" s="69"/>
      <c r="F154" s="69"/>
      <c r="G154" s="69"/>
      <c r="H154" s="69"/>
    </row>
    <row r="155" spans="2:8" ht="12.75">
      <c r="B155" s="34"/>
      <c r="C155" s="69"/>
      <c r="D155" s="69"/>
      <c r="E155" s="69"/>
      <c r="F155" s="69"/>
      <c r="G155" s="69"/>
      <c r="H155" s="69"/>
    </row>
    <row r="156" spans="2:8" ht="12.75">
      <c r="B156" s="34"/>
      <c r="C156" s="69"/>
      <c r="D156" s="69"/>
      <c r="E156" s="69"/>
      <c r="F156" s="69"/>
      <c r="G156" s="69"/>
      <c r="H156" s="69"/>
    </row>
    <row r="157" spans="2:8" ht="12.75">
      <c r="B157" s="34"/>
      <c r="C157" s="69"/>
      <c r="D157" s="69"/>
      <c r="E157" s="69"/>
      <c r="F157" s="69"/>
      <c r="G157" s="69"/>
      <c r="H157" s="69"/>
    </row>
    <row r="158" spans="2:8" ht="12.75">
      <c r="B158" s="34"/>
      <c r="C158" s="69"/>
      <c r="D158" s="69"/>
      <c r="E158" s="69"/>
      <c r="F158" s="69"/>
      <c r="G158" s="69"/>
      <c r="H158" s="69"/>
    </row>
    <row r="159" spans="2:8" ht="12.75">
      <c r="B159" s="34"/>
      <c r="C159" s="69"/>
      <c r="D159" s="69"/>
      <c r="E159" s="69"/>
      <c r="F159" s="69"/>
      <c r="G159" s="69"/>
      <c r="H159" s="69"/>
    </row>
    <row r="160" spans="2:8" ht="12.75">
      <c r="B160" s="34"/>
      <c r="C160" s="69"/>
      <c r="D160" s="69"/>
      <c r="E160" s="69"/>
      <c r="F160" s="69"/>
      <c r="G160" s="69"/>
      <c r="H160" s="69"/>
    </row>
    <row r="161" spans="2:8" ht="12.75">
      <c r="B161" s="34"/>
      <c r="C161" s="69"/>
      <c r="D161" s="69"/>
      <c r="E161" s="69"/>
      <c r="F161" s="69"/>
      <c r="G161" s="69"/>
      <c r="H161" s="69"/>
    </row>
    <row r="162" spans="2:8" ht="12.75">
      <c r="B162" s="34"/>
      <c r="C162" s="69"/>
      <c r="D162" s="69"/>
      <c r="E162" s="69"/>
      <c r="F162" s="69"/>
      <c r="G162" s="69"/>
      <c r="H162" s="69"/>
    </row>
    <row r="163" spans="2:8" ht="12.75">
      <c r="B163" s="34"/>
      <c r="C163" s="69"/>
      <c r="D163" s="69"/>
      <c r="E163" s="69"/>
      <c r="F163" s="69"/>
      <c r="G163" s="69"/>
      <c r="H163" s="69"/>
    </row>
    <row r="164" spans="2:8" ht="12.75">
      <c r="B164" s="34"/>
      <c r="C164" s="69"/>
      <c r="D164" s="69"/>
      <c r="E164" s="69"/>
      <c r="F164" s="69"/>
      <c r="G164" s="69"/>
      <c r="H164" s="69"/>
    </row>
    <row r="165" spans="2:8" ht="12.75">
      <c r="B165" s="34"/>
      <c r="C165" s="69"/>
      <c r="D165" s="69"/>
      <c r="E165" s="69"/>
      <c r="F165" s="69"/>
      <c r="G165" s="69"/>
      <c r="H165" s="69"/>
    </row>
    <row r="166" spans="2:8" ht="12.75">
      <c r="B166" s="34"/>
      <c r="C166" s="69"/>
      <c r="D166" s="69"/>
      <c r="E166" s="69"/>
      <c r="F166" s="69"/>
      <c r="G166" s="69"/>
      <c r="H166" s="69"/>
    </row>
    <row r="167" spans="2:8" ht="12.75">
      <c r="B167" s="34"/>
      <c r="C167" s="69"/>
      <c r="D167" s="69"/>
      <c r="E167" s="69"/>
      <c r="F167" s="69"/>
      <c r="G167" s="69"/>
      <c r="H167" s="69"/>
    </row>
    <row r="168" spans="2:8" ht="12.75">
      <c r="B168" s="34"/>
      <c r="C168" s="69"/>
      <c r="D168" s="69"/>
      <c r="E168" s="69"/>
      <c r="F168" s="69"/>
      <c r="G168" s="69"/>
      <c r="H168" s="69"/>
    </row>
    <row r="169" spans="2:8" ht="12.75">
      <c r="B169" s="34"/>
      <c r="C169" s="69"/>
      <c r="D169" s="69"/>
      <c r="E169" s="69"/>
      <c r="F169" s="69"/>
      <c r="G169" s="69"/>
      <c r="H169" s="69"/>
    </row>
    <row r="170" spans="2:8" ht="12.75">
      <c r="B170" s="34"/>
      <c r="C170" s="69"/>
      <c r="D170" s="69"/>
      <c r="E170" s="69"/>
      <c r="F170" s="69"/>
      <c r="G170" s="69"/>
      <c r="H170" s="69"/>
    </row>
    <row r="171" spans="2:8" ht="12.75">
      <c r="B171" s="34"/>
      <c r="C171" s="69"/>
      <c r="D171" s="69"/>
      <c r="E171" s="69"/>
      <c r="F171" s="69"/>
      <c r="G171" s="69"/>
      <c r="H171" s="69"/>
    </row>
    <row r="172" spans="2:8" ht="12.75">
      <c r="B172" s="34"/>
      <c r="C172" s="69"/>
      <c r="D172" s="69"/>
      <c r="E172" s="69"/>
      <c r="F172" s="69"/>
      <c r="G172" s="69"/>
      <c r="H172" s="69"/>
    </row>
    <row r="173" spans="2:8" ht="12.75">
      <c r="B173" s="34"/>
      <c r="C173" s="69"/>
      <c r="D173" s="69"/>
      <c r="E173" s="69"/>
      <c r="F173" s="69"/>
      <c r="G173" s="69"/>
      <c r="H173" s="69"/>
    </row>
    <row r="174" spans="2:8" ht="12.75">
      <c r="B174" s="34"/>
      <c r="C174" s="69"/>
      <c r="D174" s="69"/>
      <c r="E174" s="69"/>
      <c r="F174" s="69"/>
      <c r="G174" s="69"/>
      <c r="H174" s="69"/>
    </row>
    <row r="175" spans="2:8" ht="12.75">
      <c r="B175" s="34"/>
      <c r="C175" s="69"/>
      <c r="D175" s="69"/>
      <c r="E175" s="69"/>
      <c r="F175" s="69"/>
      <c r="G175" s="69"/>
      <c r="H175" s="69"/>
    </row>
    <row r="176" spans="2:8" ht="12.75">
      <c r="B176" s="34"/>
      <c r="C176" s="69"/>
      <c r="D176" s="69"/>
      <c r="E176" s="69"/>
      <c r="F176" s="69"/>
      <c r="G176" s="69"/>
      <c r="H176" s="69"/>
    </row>
    <row r="177" spans="2:8" ht="12.75">
      <c r="B177" s="34"/>
      <c r="C177" s="69"/>
      <c r="D177" s="69"/>
      <c r="E177" s="69"/>
      <c r="F177" s="69"/>
      <c r="G177" s="69"/>
      <c r="H177" s="69"/>
    </row>
    <row r="178" spans="2:8" ht="12.75">
      <c r="B178" s="34"/>
      <c r="C178" s="69"/>
      <c r="D178" s="69"/>
      <c r="E178" s="69"/>
      <c r="F178" s="69"/>
      <c r="G178" s="69"/>
      <c r="H178" s="69"/>
    </row>
    <row r="179" spans="3:8" ht="12.75">
      <c r="C179" s="69"/>
      <c r="D179" s="69"/>
      <c r="E179" s="69"/>
      <c r="F179" s="69"/>
      <c r="G179" s="69"/>
      <c r="H179" s="69"/>
    </row>
    <row r="180" spans="3:8" ht="12.75">
      <c r="C180" s="69"/>
      <c r="D180" s="69"/>
      <c r="E180" s="69"/>
      <c r="F180" s="69"/>
      <c r="G180" s="69"/>
      <c r="H180" s="69"/>
    </row>
    <row r="181" spans="3:8" ht="12.75">
      <c r="C181" s="69"/>
      <c r="D181" s="69"/>
      <c r="E181" s="69"/>
      <c r="F181" s="69"/>
      <c r="G181" s="69"/>
      <c r="H181" s="69"/>
    </row>
    <row r="182" spans="3:8" ht="12.75">
      <c r="C182" s="69"/>
      <c r="D182" s="69"/>
      <c r="E182" s="69"/>
      <c r="F182" s="69"/>
      <c r="G182" s="69"/>
      <c r="H182" s="69"/>
    </row>
    <row r="183" spans="3:8" ht="12.75">
      <c r="C183" s="69"/>
      <c r="D183" s="69"/>
      <c r="E183" s="69"/>
      <c r="F183" s="69"/>
      <c r="G183" s="69"/>
      <c r="H183" s="69"/>
    </row>
    <row r="184" spans="3:8" ht="12.75">
      <c r="C184" s="69"/>
      <c r="D184" s="69"/>
      <c r="E184" s="69"/>
      <c r="F184" s="69"/>
      <c r="G184" s="69"/>
      <c r="H184" s="69"/>
    </row>
    <row r="185" spans="3:8" ht="12.75">
      <c r="C185" s="69"/>
      <c r="D185" s="69"/>
      <c r="E185" s="69"/>
      <c r="F185" s="69"/>
      <c r="G185" s="69"/>
      <c r="H185" s="69"/>
    </row>
    <row r="186" spans="3:8" ht="12.75">
      <c r="C186" s="69"/>
      <c r="D186" s="69"/>
      <c r="E186" s="69"/>
      <c r="F186" s="69"/>
      <c r="G186" s="69"/>
      <c r="H186" s="69"/>
    </row>
    <row r="187" spans="3:8" ht="12.75">
      <c r="C187" s="69"/>
      <c r="D187" s="69"/>
      <c r="E187" s="69"/>
      <c r="F187" s="69"/>
      <c r="G187" s="69"/>
      <c r="H187" s="69"/>
    </row>
    <row r="188" spans="3:8" ht="12.75">
      <c r="C188" s="69"/>
      <c r="D188" s="69"/>
      <c r="E188" s="69"/>
      <c r="F188" s="69"/>
      <c r="G188" s="69"/>
      <c r="H188" s="69"/>
    </row>
    <row r="189" spans="3:8" ht="12.75">
      <c r="C189" s="69"/>
      <c r="D189" s="69"/>
      <c r="E189" s="69"/>
      <c r="F189" s="69"/>
      <c r="G189" s="69"/>
      <c r="H189" s="69"/>
    </row>
    <row r="190" spans="3:8" ht="12.75">
      <c r="C190" s="69"/>
      <c r="D190" s="69"/>
      <c r="E190" s="69"/>
      <c r="F190" s="69"/>
      <c r="G190" s="69"/>
      <c r="H190" s="69"/>
    </row>
    <row r="191" spans="3:8" ht="12.75">
      <c r="C191" s="69"/>
      <c r="D191" s="69"/>
      <c r="E191" s="69"/>
      <c r="F191" s="69"/>
      <c r="G191" s="69"/>
      <c r="H191" s="69"/>
    </row>
    <row r="192" spans="3:8" ht="12.75">
      <c r="C192" s="69"/>
      <c r="D192" s="69"/>
      <c r="E192" s="69"/>
      <c r="F192" s="69"/>
      <c r="G192" s="69"/>
      <c r="H192" s="69"/>
    </row>
    <row r="193" spans="3:8" ht="12.75">
      <c r="C193" s="69"/>
      <c r="D193" s="69"/>
      <c r="E193" s="69"/>
      <c r="F193" s="69"/>
      <c r="G193" s="69"/>
      <c r="H193" s="69"/>
    </row>
    <row r="194" spans="3:8" ht="12.75">
      <c r="C194" s="69"/>
      <c r="D194" s="69"/>
      <c r="E194" s="69"/>
      <c r="F194" s="69"/>
      <c r="G194" s="69"/>
      <c r="H194" s="69"/>
    </row>
    <row r="195" spans="3:8" ht="12.75">
      <c r="C195" s="69"/>
      <c r="D195" s="69"/>
      <c r="E195" s="69"/>
      <c r="F195" s="69"/>
      <c r="G195" s="69"/>
      <c r="H195" s="69"/>
    </row>
    <row r="196" spans="3:8" ht="12.75">
      <c r="C196" s="69"/>
      <c r="D196" s="69"/>
      <c r="E196" s="69"/>
      <c r="F196" s="69"/>
      <c r="G196" s="69"/>
      <c r="H196" s="69"/>
    </row>
    <row r="197" spans="3:8" ht="12.75">
      <c r="C197" s="69"/>
      <c r="D197" s="69"/>
      <c r="E197" s="69"/>
      <c r="F197" s="69"/>
      <c r="G197" s="69"/>
      <c r="H197" s="69"/>
    </row>
    <row r="198" spans="3:8" ht="12.75">
      <c r="C198" s="69"/>
      <c r="D198" s="69"/>
      <c r="E198" s="69"/>
      <c r="F198" s="69"/>
      <c r="G198" s="69"/>
      <c r="H198" s="69"/>
    </row>
    <row r="199" spans="3:8" ht="12.75">
      <c r="C199" s="69"/>
      <c r="D199" s="69"/>
      <c r="E199" s="69"/>
      <c r="F199" s="69"/>
      <c r="G199" s="69"/>
      <c r="H199" s="69"/>
    </row>
    <row r="200" spans="3:8" ht="12.75">
      <c r="C200" s="69"/>
      <c r="D200" s="69"/>
      <c r="E200" s="69"/>
      <c r="F200" s="69"/>
      <c r="G200" s="69"/>
      <c r="H200" s="69"/>
    </row>
    <row r="201" spans="3:8" ht="12.75">
      <c r="C201" s="69"/>
      <c r="D201" s="69"/>
      <c r="E201" s="69"/>
      <c r="F201" s="69"/>
      <c r="G201" s="69"/>
      <c r="H201" s="69"/>
    </row>
    <row r="202" spans="3:8" ht="12.75">
      <c r="C202" s="69"/>
      <c r="D202" s="69"/>
      <c r="E202" s="69"/>
      <c r="F202" s="69"/>
      <c r="G202" s="69"/>
      <c r="H202" s="69"/>
    </row>
    <row r="203" spans="3:8" ht="12.75">
      <c r="C203" s="69"/>
      <c r="D203" s="69"/>
      <c r="E203" s="69"/>
      <c r="F203" s="69"/>
      <c r="G203" s="69"/>
      <c r="H203" s="69"/>
    </row>
    <row r="204" spans="3:8" ht="12.75">
      <c r="C204" s="69"/>
      <c r="D204" s="69"/>
      <c r="E204" s="69"/>
      <c r="F204" s="69"/>
      <c r="G204" s="69"/>
      <c r="H204" s="69"/>
    </row>
    <row r="205" spans="3:8" ht="12.75">
      <c r="C205" s="69"/>
      <c r="D205" s="69"/>
      <c r="E205" s="69"/>
      <c r="F205" s="69"/>
      <c r="G205" s="69"/>
      <c r="H205" s="69"/>
    </row>
    <row r="206" spans="3:8" ht="12.75">
      <c r="C206" s="69"/>
      <c r="D206" s="69"/>
      <c r="E206" s="69"/>
      <c r="F206" s="69"/>
      <c r="G206" s="69"/>
      <c r="H206" s="69"/>
    </row>
    <row r="207" spans="3:8" ht="12.75">
      <c r="C207" s="69"/>
      <c r="D207" s="69"/>
      <c r="E207" s="69"/>
      <c r="F207" s="69"/>
      <c r="G207" s="69"/>
      <c r="H207" s="69"/>
    </row>
    <row r="208" spans="3:8" ht="12.75">
      <c r="C208" s="69"/>
      <c r="D208" s="69"/>
      <c r="E208" s="69"/>
      <c r="F208" s="69"/>
      <c r="G208" s="69"/>
      <c r="H208" s="69"/>
    </row>
    <row r="209" spans="3:8" ht="12.75">
      <c r="C209" s="69"/>
      <c r="D209" s="69"/>
      <c r="E209" s="69"/>
      <c r="F209" s="69"/>
      <c r="G209" s="69"/>
      <c r="H209" s="69"/>
    </row>
    <row r="210" spans="3:8" ht="12.75">
      <c r="C210" s="69"/>
      <c r="D210" s="69"/>
      <c r="E210" s="69"/>
      <c r="F210" s="69"/>
      <c r="G210" s="69"/>
      <c r="H210" s="69"/>
    </row>
    <row r="211" spans="3:8" ht="12.75">
      <c r="C211" s="69"/>
      <c r="D211" s="69"/>
      <c r="E211" s="69"/>
      <c r="F211" s="69"/>
      <c r="G211" s="69"/>
      <c r="H211" s="69"/>
    </row>
    <row r="212" spans="3:8" ht="12.75">
      <c r="C212" s="69"/>
      <c r="D212" s="69"/>
      <c r="E212" s="69"/>
      <c r="F212" s="69"/>
      <c r="G212" s="69"/>
      <c r="H212" s="69"/>
    </row>
    <row r="213" spans="3:8" ht="12.75">
      <c r="C213" s="69"/>
      <c r="D213" s="69"/>
      <c r="E213" s="69"/>
      <c r="F213" s="69"/>
      <c r="G213" s="69"/>
      <c r="H213" s="69"/>
    </row>
    <row r="214" spans="3:8" ht="12.75">
      <c r="C214" s="69"/>
      <c r="D214" s="69"/>
      <c r="E214" s="69"/>
      <c r="F214" s="69"/>
      <c r="G214" s="69"/>
      <c r="H214" s="69"/>
    </row>
    <row r="215" spans="3:8" ht="12.75">
      <c r="C215" s="69"/>
      <c r="D215" s="69"/>
      <c r="E215" s="69"/>
      <c r="F215" s="69"/>
      <c r="G215" s="69"/>
      <c r="H215" s="69"/>
    </row>
    <row r="216" spans="3:8" ht="12.75">
      <c r="C216" s="69"/>
      <c r="D216" s="69"/>
      <c r="E216" s="69"/>
      <c r="F216" s="69"/>
      <c r="G216" s="69"/>
      <c r="H216" s="69"/>
    </row>
    <row r="217" spans="3:8" ht="12.75">
      <c r="C217" s="69"/>
      <c r="D217" s="69"/>
      <c r="E217" s="69"/>
      <c r="F217" s="69"/>
      <c r="G217" s="69"/>
      <c r="H217" s="69"/>
    </row>
    <row r="218" spans="3:8" ht="12.75">
      <c r="C218" s="69"/>
      <c r="D218" s="69"/>
      <c r="E218" s="69"/>
      <c r="F218" s="69"/>
      <c r="G218" s="69"/>
      <c r="H218" s="69"/>
    </row>
    <row r="219" spans="3:8" ht="12.75">
      <c r="C219" s="69"/>
      <c r="D219" s="69"/>
      <c r="E219" s="69"/>
      <c r="F219" s="69"/>
      <c r="G219" s="69"/>
      <c r="H219" s="69"/>
    </row>
    <row r="220" spans="3:8" ht="12.75">
      <c r="C220" s="69"/>
      <c r="D220" s="69"/>
      <c r="E220" s="69"/>
      <c r="F220" s="69"/>
      <c r="G220" s="69"/>
      <c r="H220" s="69"/>
    </row>
    <row r="221" spans="3:8" ht="12.75">
      <c r="C221" s="69"/>
      <c r="D221" s="69"/>
      <c r="E221" s="69"/>
      <c r="F221" s="69"/>
      <c r="G221" s="69"/>
      <c r="H221" s="69"/>
    </row>
    <row r="222" spans="3:8" ht="12.75">
      <c r="C222" s="69"/>
      <c r="D222" s="69"/>
      <c r="E222" s="69"/>
      <c r="F222" s="69"/>
      <c r="G222" s="69"/>
      <c r="H222" s="69"/>
    </row>
    <row r="223" spans="3:8" ht="12.75">
      <c r="C223" s="69"/>
      <c r="D223" s="69"/>
      <c r="E223" s="69"/>
      <c r="F223" s="69"/>
      <c r="G223" s="69"/>
      <c r="H223" s="69"/>
    </row>
    <row r="224" spans="3:8" ht="12.75">
      <c r="C224" s="69"/>
      <c r="D224" s="69"/>
      <c r="E224" s="69"/>
      <c r="F224" s="69"/>
      <c r="G224" s="69"/>
      <c r="H224" s="69"/>
    </row>
    <row r="225" spans="3:8" ht="12.75">
      <c r="C225" s="69"/>
      <c r="D225" s="69"/>
      <c r="E225" s="69"/>
      <c r="F225" s="69"/>
      <c r="G225" s="69"/>
      <c r="H225" s="69"/>
    </row>
    <row r="226" spans="3:8" ht="12.75">
      <c r="C226" s="69"/>
      <c r="D226" s="69"/>
      <c r="E226" s="69"/>
      <c r="F226" s="69"/>
      <c r="G226" s="69"/>
      <c r="H226" s="69"/>
    </row>
    <row r="227" spans="3:8" ht="12.75">
      <c r="C227" s="69"/>
      <c r="D227" s="69"/>
      <c r="E227" s="69"/>
      <c r="F227" s="69"/>
      <c r="G227" s="69"/>
      <c r="H227" s="69"/>
    </row>
    <row r="228" spans="3:8" ht="12.75">
      <c r="C228" s="69"/>
      <c r="D228" s="69"/>
      <c r="E228" s="69"/>
      <c r="F228" s="69"/>
      <c r="G228" s="69"/>
      <c r="H228" s="69"/>
    </row>
    <row r="229" spans="3:8" ht="12.75">
      <c r="C229" s="69"/>
      <c r="D229" s="69"/>
      <c r="E229" s="69"/>
      <c r="F229" s="69"/>
      <c r="G229" s="69"/>
      <c r="H229" s="69"/>
    </row>
    <row r="230" spans="3:8" ht="12.75">
      <c r="C230" s="69"/>
      <c r="D230" s="69"/>
      <c r="E230" s="69"/>
      <c r="F230" s="69"/>
      <c r="G230" s="69"/>
      <c r="H230" s="69"/>
    </row>
    <row r="231" spans="3:8" ht="12.75">
      <c r="C231" s="69"/>
      <c r="D231" s="69"/>
      <c r="E231" s="69"/>
      <c r="F231" s="69"/>
      <c r="G231" s="69"/>
      <c r="H231" s="69"/>
    </row>
    <row r="232" spans="3:8" ht="12.75">
      <c r="C232" s="69"/>
      <c r="D232" s="69"/>
      <c r="E232" s="69"/>
      <c r="F232" s="69"/>
      <c r="G232" s="69"/>
      <c r="H232" s="69"/>
    </row>
    <row r="233" spans="3:8" ht="12.75">
      <c r="C233" s="69"/>
      <c r="D233" s="69"/>
      <c r="E233" s="69"/>
      <c r="F233" s="69"/>
      <c r="G233" s="69"/>
      <c r="H233" s="69"/>
    </row>
    <row r="234" spans="3:8" ht="12.75">
      <c r="C234" s="69"/>
      <c r="D234" s="69"/>
      <c r="E234" s="69"/>
      <c r="F234" s="69"/>
      <c r="G234" s="69"/>
      <c r="H234" s="69"/>
    </row>
    <row r="235" spans="3:8" ht="12.75">
      <c r="C235" s="69"/>
      <c r="D235" s="69"/>
      <c r="E235" s="69"/>
      <c r="F235" s="69"/>
      <c r="G235" s="69"/>
      <c r="H235" s="69"/>
    </row>
    <row r="236" spans="3:8" ht="12.75">
      <c r="C236" s="69"/>
      <c r="D236" s="69"/>
      <c r="E236" s="69"/>
      <c r="F236" s="69"/>
      <c r="G236" s="69"/>
      <c r="H236" s="69"/>
    </row>
    <row r="237" spans="3:8" ht="12.75">
      <c r="C237" s="69"/>
      <c r="D237" s="69"/>
      <c r="E237" s="69"/>
      <c r="F237" s="69"/>
      <c r="G237" s="69"/>
      <c r="H237" s="69"/>
    </row>
    <row r="238" spans="3:8" ht="12.75">
      <c r="C238" s="69"/>
      <c r="D238" s="69"/>
      <c r="E238" s="69"/>
      <c r="F238" s="69"/>
      <c r="G238" s="69"/>
      <c r="H238" s="69"/>
    </row>
    <row r="239" spans="3:8" ht="12.75">
      <c r="C239" s="69"/>
      <c r="D239" s="69"/>
      <c r="E239" s="69"/>
      <c r="F239" s="69"/>
      <c r="G239" s="69"/>
      <c r="H239" s="69"/>
    </row>
    <row r="240" spans="3:8" ht="12.75">
      <c r="C240" s="69"/>
      <c r="D240" s="69"/>
      <c r="E240" s="69"/>
      <c r="F240" s="69"/>
      <c r="G240" s="69"/>
      <c r="H240" s="69"/>
    </row>
    <row r="241" spans="3:8" ht="12.75">
      <c r="C241" s="69"/>
      <c r="D241" s="69"/>
      <c r="E241" s="69"/>
      <c r="F241" s="69"/>
      <c r="G241" s="69"/>
      <c r="H241" s="69"/>
    </row>
    <row r="242" spans="3:8" ht="12.75">
      <c r="C242" s="69"/>
      <c r="D242" s="69"/>
      <c r="E242" s="69"/>
      <c r="F242" s="69"/>
      <c r="G242" s="69"/>
      <c r="H242" s="69"/>
    </row>
    <row r="243" spans="3:8" ht="12.75">
      <c r="C243" s="69"/>
      <c r="D243" s="69"/>
      <c r="E243" s="69"/>
      <c r="F243" s="69"/>
      <c r="G243" s="69"/>
      <c r="H243" s="69"/>
    </row>
  </sheetData>
  <mergeCells count="42">
    <mergeCell ref="A10:H10"/>
    <mergeCell ref="A6:H6"/>
    <mergeCell ref="A11:A13"/>
    <mergeCell ref="A15:A16"/>
    <mergeCell ref="C8:C9"/>
    <mergeCell ref="D8:H8"/>
    <mergeCell ref="A8:A9"/>
    <mergeCell ref="B8:B9"/>
    <mergeCell ref="A21:A22"/>
    <mergeCell ref="B21:B22"/>
    <mergeCell ref="C21:C22"/>
    <mergeCell ref="A29:A30"/>
    <mergeCell ref="D21:H21"/>
    <mergeCell ref="A23:H23"/>
    <mergeCell ref="A51:H51"/>
    <mergeCell ref="A52:A54"/>
    <mergeCell ref="A24:A27"/>
    <mergeCell ref="A36:H36"/>
    <mergeCell ref="A37:A38"/>
    <mergeCell ref="A45:A46"/>
    <mergeCell ref="C42:C43"/>
    <mergeCell ref="D42:H42"/>
    <mergeCell ref="A60:A62"/>
    <mergeCell ref="A32:A34"/>
    <mergeCell ref="A42:A43"/>
    <mergeCell ref="B42:B43"/>
    <mergeCell ref="A44:H44"/>
    <mergeCell ref="A48:A49"/>
    <mergeCell ref="A57:A58"/>
    <mergeCell ref="B57:B58"/>
    <mergeCell ref="C57:C58"/>
    <mergeCell ref="D57:H57"/>
    <mergeCell ref="A74:H74"/>
    <mergeCell ref="A75:A77"/>
    <mergeCell ref="A79:A80"/>
    <mergeCell ref="A59:H59"/>
    <mergeCell ref="A72:A73"/>
    <mergeCell ref="B72:B73"/>
    <mergeCell ref="C72:C73"/>
    <mergeCell ref="D72:H72"/>
    <mergeCell ref="A65:H65"/>
    <mergeCell ref="A66:A68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Q43"/>
  <sheetViews>
    <sheetView tabSelected="1" view="pageBreakPreview" zoomScale="60" workbookViewId="0" topLeftCell="A13">
      <selection activeCell="D1" sqref="D1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11.8515625" style="0" customWidth="1"/>
    <col min="4" max="4" width="11.421875" style="0" customWidth="1"/>
    <col min="5" max="5" width="14.7109375" style="0" bestFit="1" customWidth="1"/>
    <col min="6" max="6" width="10.8515625" style="0" customWidth="1"/>
    <col min="7" max="7" width="9.00390625" style="0" customWidth="1"/>
    <col min="8" max="8" width="8.28125" style="0" customWidth="1"/>
    <col min="9" max="9" width="11.00390625" style="0" customWidth="1"/>
    <col min="10" max="10" width="13.8515625" style="0" customWidth="1"/>
    <col min="11" max="11" width="9.421875" style="0" customWidth="1"/>
    <col min="12" max="12" width="10.8515625" style="0" customWidth="1"/>
  </cols>
  <sheetData>
    <row r="1" spans="7:12" ht="34.5" customHeight="1">
      <c r="G1" s="582" t="s">
        <v>644</v>
      </c>
      <c r="H1" s="582"/>
      <c r="I1" s="582"/>
      <c r="J1" s="582"/>
      <c r="K1" s="582"/>
      <c r="L1" s="582"/>
    </row>
    <row r="2" spans="7:11" ht="12.75">
      <c r="G2" s="118"/>
      <c r="H2" s="118"/>
      <c r="I2" s="118"/>
      <c r="J2" s="118"/>
      <c r="K2" s="118"/>
    </row>
    <row r="3" spans="1:43" ht="17.25" customHeight="1">
      <c r="A3" s="685" t="s">
        <v>518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</row>
    <row r="4" spans="1:43" ht="34.5" customHeight="1">
      <c r="A4" s="704" t="s">
        <v>519</v>
      </c>
      <c r="B4" s="704"/>
      <c r="C4" s="704"/>
      <c r="D4" s="704"/>
      <c r="E4" s="704"/>
      <c r="F4" s="704"/>
      <c r="G4" s="704"/>
      <c r="H4" s="704"/>
      <c r="I4" s="704"/>
      <c r="J4" s="704"/>
      <c r="K4" s="704"/>
      <c r="L4" s="704"/>
      <c r="V4" s="697"/>
      <c r="W4" s="697"/>
      <c r="X4" s="697"/>
      <c r="Y4" s="697"/>
      <c r="Z4" s="697"/>
      <c r="AA4" s="697"/>
      <c r="AB4" s="697"/>
      <c r="AC4" s="697"/>
      <c r="AD4" s="697"/>
      <c r="AE4" s="697"/>
      <c r="AF4" s="697"/>
      <c r="AG4" s="697"/>
      <c r="AH4" s="697"/>
      <c r="AI4" s="697"/>
      <c r="AJ4" s="697"/>
      <c r="AK4" s="697"/>
      <c r="AL4" s="697"/>
      <c r="AM4" s="697"/>
      <c r="AN4" s="697"/>
      <c r="AO4" s="697"/>
      <c r="AP4" s="697"/>
      <c r="AQ4" s="697"/>
    </row>
    <row r="5" ht="12.75" customHeight="1" thickBot="1"/>
    <row r="6" spans="1:12" ht="6" customHeight="1" thickTop="1">
      <c r="A6" s="705" t="s">
        <v>520</v>
      </c>
      <c r="B6" s="686" t="s">
        <v>521</v>
      </c>
      <c r="C6" s="688" t="s">
        <v>522</v>
      </c>
      <c r="D6" s="688" t="s">
        <v>523</v>
      </c>
      <c r="E6" s="690"/>
      <c r="F6" s="691"/>
      <c r="G6" s="691"/>
      <c r="H6" s="691"/>
      <c r="I6" s="691"/>
      <c r="J6" s="691"/>
      <c r="K6" s="691"/>
      <c r="L6" s="692"/>
    </row>
    <row r="7" spans="1:12" ht="12.75" customHeight="1">
      <c r="A7" s="706"/>
      <c r="B7" s="687"/>
      <c r="C7" s="689"/>
      <c r="D7" s="689"/>
      <c r="E7" s="693" t="s">
        <v>524</v>
      </c>
      <c r="F7" s="693"/>
      <c r="G7" s="693"/>
      <c r="H7" s="693"/>
      <c r="I7" s="693"/>
      <c r="J7" s="693"/>
      <c r="K7" s="693"/>
      <c r="L7" s="694"/>
    </row>
    <row r="8" spans="1:12" ht="16.5" customHeight="1">
      <c r="A8" s="706"/>
      <c r="B8" s="687"/>
      <c r="C8" s="689"/>
      <c r="D8" s="689"/>
      <c r="E8" s="695" t="s">
        <v>525</v>
      </c>
      <c r="F8" s="695"/>
      <c r="G8" s="695"/>
      <c r="H8" s="695"/>
      <c r="I8" s="695" t="s">
        <v>526</v>
      </c>
      <c r="J8" s="695"/>
      <c r="K8" s="695"/>
      <c r="L8" s="696"/>
    </row>
    <row r="9" spans="1:12" ht="12.75" customHeight="1">
      <c r="A9" s="706"/>
      <c r="B9" s="687"/>
      <c r="C9" s="689"/>
      <c r="D9" s="689"/>
      <c r="E9" s="707" t="s">
        <v>527</v>
      </c>
      <c r="F9" s="708" t="s">
        <v>528</v>
      </c>
      <c r="G9" s="709"/>
      <c r="H9" s="710"/>
      <c r="I9" s="707" t="s">
        <v>529</v>
      </c>
      <c r="J9" s="707" t="s">
        <v>528</v>
      </c>
      <c r="K9" s="707"/>
      <c r="L9" s="711"/>
    </row>
    <row r="10" spans="1:12" ht="31.5" customHeight="1">
      <c r="A10" s="706"/>
      <c r="B10" s="687"/>
      <c r="C10" s="689"/>
      <c r="D10" s="689"/>
      <c r="E10" s="707"/>
      <c r="F10" s="431" t="s">
        <v>37</v>
      </c>
      <c r="G10" s="431" t="s">
        <v>530</v>
      </c>
      <c r="H10" s="431" t="s">
        <v>531</v>
      </c>
      <c r="I10" s="707"/>
      <c r="J10" s="433" t="s">
        <v>532</v>
      </c>
      <c r="K10" s="431" t="s">
        <v>530</v>
      </c>
      <c r="L10" s="432" t="s">
        <v>531</v>
      </c>
    </row>
    <row r="11" spans="1:12" ht="12" customHeight="1">
      <c r="A11" s="434">
        <v>1</v>
      </c>
      <c r="B11" s="435">
        <v>2</v>
      </c>
      <c r="C11" s="436">
        <v>3</v>
      </c>
      <c r="D11" s="436">
        <v>4</v>
      </c>
      <c r="E11" s="435">
        <v>5</v>
      </c>
      <c r="F11" s="435">
        <v>6</v>
      </c>
      <c r="G11" s="436">
        <v>7</v>
      </c>
      <c r="H11" s="435">
        <v>8</v>
      </c>
      <c r="I11" s="435">
        <v>9</v>
      </c>
      <c r="J11" s="435">
        <v>10</v>
      </c>
      <c r="K11" s="436">
        <v>11</v>
      </c>
      <c r="L11" s="437">
        <v>12</v>
      </c>
    </row>
    <row r="12" spans="1:12" ht="17.25" customHeight="1">
      <c r="A12" s="438" t="s">
        <v>533</v>
      </c>
      <c r="B12" s="439" t="s">
        <v>534</v>
      </c>
      <c r="C12" s="451"/>
      <c r="D12" s="440">
        <f>D18+D24+D31</f>
        <v>6148350</v>
      </c>
      <c r="E12" s="441">
        <f>SUM(F12:H12)</f>
        <v>1981465</v>
      </c>
      <c r="F12" s="441">
        <f>F18+F24+F31</f>
        <v>1981465</v>
      </c>
      <c r="G12" s="442">
        <f>SUM(G18,)</f>
        <v>0</v>
      </c>
      <c r="H12" s="442">
        <f>SUM(H18)</f>
        <v>0</v>
      </c>
      <c r="I12" s="442">
        <f>I18+I24+I31</f>
        <v>4166885</v>
      </c>
      <c r="J12" s="442">
        <f>SUM(J18)</f>
        <v>0</v>
      </c>
      <c r="K12" s="442">
        <f>SUM(K18)</f>
        <v>0</v>
      </c>
      <c r="L12" s="443">
        <f>L18+L24+L31</f>
        <v>4166885</v>
      </c>
    </row>
    <row r="13" spans="1:12" ht="12.75">
      <c r="A13" s="712" t="s">
        <v>535</v>
      </c>
      <c r="B13" s="444" t="s">
        <v>548</v>
      </c>
      <c r="C13" s="715"/>
      <c r="D13" s="715"/>
      <c r="E13" s="715"/>
      <c r="F13" s="715"/>
      <c r="G13" s="715"/>
      <c r="H13" s="715"/>
      <c r="I13" s="715"/>
      <c r="J13" s="715"/>
      <c r="K13" s="715"/>
      <c r="L13" s="716"/>
    </row>
    <row r="14" spans="1:12" ht="12.75">
      <c r="A14" s="713"/>
      <c r="B14" s="445" t="s">
        <v>549</v>
      </c>
      <c r="C14" s="715"/>
      <c r="D14" s="715"/>
      <c r="E14" s="715"/>
      <c r="F14" s="715"/>
      <c r="G14" s="715"/>
      <c r="H14" s="715"/>
      <c r="I14" s="715"/>
      <c r="J14" s="715"/>
      <c r="K14" s="715"/>
      <c r="L14" s="716"/>
    </row>
    <row r="15" spans="1:12" ht="12" customHeight="1">
      <c r="A15" s="713"/>
      <c r="B15" s="590" t="s">
        <v>611</v>
      </c>
      <c r="C15" s="717" t="s">
        <v>602</v>
      </c>
      <c r="D15" s="700">
        <v>3100000</v>
      </c>
      <c r="E15" s="700"/>
      <c r="F15" s="700"/>
      <c r="G15" s="698">
        <v>0</v>
      </c>
      <c r="H15" s="700">
        <v>0</v>
      </c>
      <c r="I15" s="700"/>
      <c r="J15" s="698">
        <v>0</v>
      </c>
      <c r="K15" s="698">
        <v>0</v>
      </c>
      <c r="L15" s="702"/>
    </row>
    <row r="16" spans="1:12" ht="33" customHeight="1">
      <c r="A16" s="713"/>
      <c r="B16" s="591"/>
      <c r="C16" s="718"/>
      <c r="D16" s="701"/>
      <c r="E16" s="701"/>
      <c r="F16" s="701"/>
      <c r="G16" s="699"/>
      <c r="H16" s="701"/>
      <c r="I16" s="701"/>
      <c r="J16" s="699"/>
      <c r="K16" s="699"/>
      <c r="L16" s="703"/>
    </row>
    <row r="17" spans="1:12" ht="13.5" customHeight="1">
      <c r="A17" s="713"/>
      <c r="B17" s="430" t="s">
        <v>544</v>
      </c>
      <c r="C17" s="718"/>
      <c r="D17" s="449">
        <f>E17+I17</f>
        <v>3100000</v>
      </c>
      <c r="E17" s="446">
        <f>SUM(F17:H17)</f>
        <v>1550000</v>
      </c>
      <c r="F17" s="446">
        <v>1550000</v>
      </c>
      <c r="G17" s="85">
        <f>SUM(G15)</f>
        <v>0</v>
      </c>
      <c r="H17" s="446">
        <f>SUM(H15)</f>
        <v>0</v>
      </c>
      <c r="I17" s="446">
        <f>SUM(J17:L17)</f>
        <v>1550000</v>
      </c>
      <c r="J17" s="85">
        <f>SUM(J15)</f>
        <v>0</v>
      </c>
      <c r="K17" s="85">
        <f>SUM(K15)</f>
        <v>0</v>
      </c>
      <c r="L17" s="447">
        <v>1550000</v>
      </c>
    </row>
    <row r="18" spans="1:12" ht="14.25" customHeight="1">
      <c r="A18" s="714"/>
      <c r="B18" s="448" t="s">
        <v>536</v>
      </c>
      <c r="C18" s="719"/>
      <c r="D18" s="449">
        <f>E18+I18</f>
        <v>3100000</v>
      </c>
      <c r="E18" s="449">
        <f>E17</f>
        <v>1550000</v>
      </c>
      <c r="F18" s="449">
        <f>F17</f>
        <v>1550000</v>
      </c>
      <c r="G18" s="449">
        <f>SUM(G16:G16)</f>
        <v>0</v>
      </c>
      <c r="H18" s="449">
        <f>SUM(H15:H15)</f>
        <v>0</v>
      </c>
      <c r="I18" s="449">
        <f>I17</f>
        <v>1550000</v>
      </c>
      <c r="J18" s="449">
        <f>SUM(J16:J16)</f>
        <v>0</v>
      </c>
      <c r="K18" s="449">
        <f>SUM(K16:K16)</f>
        <v>0</v>
      </c>
      <c r="L18" s="450">
        <f>L17</f>
        <v>1550000</v>
      </c>
    </row>
    <row r="19" spans="1:12" ht="17.25" customHeight="1">
      <c r="A19" s="712" t="s">
        <v>546</v>
      </c>
      <c r="B19" s="444" t="s">
        <v>603</v>
      </c>
      <c r="C19" s="715"/>
      <c r="D19" s="715"/>
      <c r="E19" s="715"/>
      <c r="F19" s="715"/>
      <c r="G19" s="715"/>
      <c r="H19" s="715"/>
      <c r="I19" s="715"/>
      <c r="J19" s="715"/>
      <c r="K19" s="715"/>
      <c r="L19" s="716"/>
    </row>
    <row r="20" spans="1:12" ht="17.25" customHeight="1">
      <c r="A20" s="713"/>
      <c r="B20" s="445" t="s">
        <v>604</v>
      </c>
      <c r="C20" s="715"/>
      <c r="D20" s="715"/>
      <c r="E20" s="715"/>
      <c r="F20" s="715"/>
      <c r="G20" s="715"/>
      <c r="H20" s="715"/>
      <c r="I20" s="715"/>
      <c r="J20" s="715"/>
      <c r="K20" s="715"/>
      <c r="L20" s="716"/>
    </row>
    <row r="21" spans="1:12" ht="17.25" customHeight="1">
      <c r="A21" s="713"/>
      <c r="B21" s="590" t="s">
        <v>609</v>
      </c>
      <c r="C21" s="717" t="s">
        <v>602</v>
      </c>
      <c r="D21" s="700">
        <v>500000</v>
      </c>
      <c r="E21" s="700">
        <f>SUM(F21:H22)</f>
        <v>0</v>
      </c>
      <c r="F21" s="700">
        <v>0</v>
      </c>
      <c r="G21" s="698">
        <v>0</v>
      </c>
      <c r="H21" s="700">
        <v>0</v>
      </c>
      <c r="I21" s="700">
        <f>SUM(J21:L22)</f>
        <v>0</v>
      </c>
      <c r="J21" s="698">
        <v>0</v>
      </c>
      <c r="K21" s="698">
        <v>0</v>
      </c>
      <c r="L21" s="702">
        <v>0</v>
      </c>
    </row>
    <row r="22" spans="1:12" ht="36.75" customHeight="1">
      <c r="A22" s="713"/>
      <c r="B22" s="591"/>
      <c r="C22" s="718"/>
      <c r="D22" s="701"/>
      <c r="E22" s="701"/>
      <c r="F22" s="701"/>
      <c r="G22" s="699"/>
      <c r="H22" s="701"/>
      <c r="I22" s="701"/>
      <c r="J22" s="699"/>
      <c r="K22" s="699"/>
      <c r="L22" s="703"/>
    </row>
    <row r="23" spans="1:12" ht="17.25" customHeight="1">
      <c r="A23" s="713"/>
      <c r="B23" s="430" t="s">
        <v>544</v>
      </c>
      <c r="C23" s="718"/>
      <c r="D23" s="446">
        <f>E23+I23</f>
        <v>500000</v>
      </c>
      <c r="E23" s="446">
        <f>SUM(F23:H23)</f>
        <v>213115</v>
      </c>
      <c r="F23" s="446">
        <v>213115</v>
      </c>
      <c r="G23" s="85">
        <f>SUM(G21)</f>
        <v>0</v>
      </c>
      <c r="H23" s="446">
        <f>SUM(H21)</f>
        <v>0</v>
      </c>
      <c r="I23" s="446">
        <f>SUM(J23:L23)</f>
        <v>286885</v>
      </c>
      <c r="J23" s="85">
        <f>SUM(J21)</f>
        <v>0</v>
      </c>
      <c r="K23" s="85">
        <f>SUM(K21)</f>
        <v>0</v>
      </c>
      <c r="L23" s="447">
        <v>286885</v>
      </c>
    </row>
    <row r="24" spans="1:12" ht="17.25" customHeight="1">
      <c r="A24" s="714"/>
      <c r="B24" s="448" t="s">
        <v>536</v>
      </c>
      <c r="C24" s="719"/>
      <c r="D24" s="449">
        <f>E24+I24</f>
        <v>500000</v>
      </c>
      <c r="E24" s="449">
        <f>SUM(F24:H24)</f>
        <v>213115</v>
      </c>
      <c r="F24" s="449">
        <f>F23</f>
        <v>213115</v>
      </c>
      <c r="G24" s="449">
        <f>SUM(G22:G22)</f>
        <v>0</v>
      </c>
      <c r="H24" s="449">
        <f>SUM(H21:H21)</f>
        <v>0</v>
      </c>
      <c r="I24" s="449">
        <f>I23</f>
        <v>286885</v>
      </c>
      <c r="J24" s="449">
        <f>SUM(J22:J22)</f>
        <v>0</v>
      </c>
      <c r="K24" s="449">
        <f>SUM(K22:K22)</f>
        <v>0</v>
      </c>
      <c r="L24" s="450">
        <f>L23</f>
        <v>286885</v>
      </c>
    </row>
    <row r="25" spans="1:12" ht="17.25" customHeight="1">
      <c r="A25" s="712" t="s">
        <v>547</v>
      </c>
      <c r="B25" s="444" t="s">
        <v>605</v>
      </c>
      <c r="C25" s="715"/>
      <c r="D25" s="715"/>
      <c r="E25" s="715"/>
      <c r="F25" s="715"/>
      <c r="G25" s="715"/>
      <c r="H25" s="715"/>
      <c r="I25" s="715"/>
      <c r="J25" s="715"/>
      <c r="K25" s="715"/>
      <c r="L25" s="716"/>
    </row>
    <row r="26" spans="1:12" ht="17.25" customHeight="1">
      <c r="A26" s="713"/>
      <c r="B26" s="445" t="s">
        <v>606</v>
      </c>
      <c r="C26" s="715"/>
      <c r="D26" s="715"/>
      <c r="E26" s="715"/>
      <c r="F26" s="715"/>
      <c r="G26" s="715"/>
      <c r="H26" s="715"/>
      <c r="I26" s="715"/>
      <c r="J26" s="715"/>
      <c r="K26" s="715"/>
      <c r="L26" s="716"/>
    </row>
    <row r="27" spans="1:12" ht="17.25" customHeight="1">
      <c r="A27" s="713"/>
      <c r="B27" s="590" t="s">
        <v>607</v>
      </c>
      <c r="C27" s="682" t="s">
        <v>608</v>
      </c>
      <c r="D27" s="700">
        <f>D29+D30+418650</f>
        <v>2967000</v>
      </c>
      <c r="E27" s="700">
        <f>SUM(F27:H28)</f>
        <v>0</v>
      </c>
      <c r="F27" s="700"/>
      <c r="G27" s="698"/>
      <c r="H27" s="700">
        <v>0</v>
      </c>
      <c r="I27" s="700">
        <f>SUM(J27:L28)</f>
        <v>0</v>
      </c>
      <c r="J27" s="698"/>
      <c r="K27" s="698"/>
      <c r="L27" s="702"/>
    </row>
    <row r="28" spans="1:12" ht="18.75" customHeight="1">
      <c r="A28" s="713"/>
      <c r="B28" s="591"/>
      <c r="C28" s="683"/>
      <c r="D28" s="701"/>
      <c r="E28" s="701"/>
      <c r="F28" s="701"/>
      <c r="G28" s="699"/>
      <c r="H28" s="701"/>
      <c r="I28" s="701"/>
      <c r="J28" s="699"/>
      <c r="K28" s="699"/>
      <c r="L28" s="703"/>
    </row>
    <row r="29" spans="1:12" ht="17.25" customHeight="1">
      <c r="A29" s="713"/>
      <c r="B29" s="430" t="s">
        <v>544</v>
      </c>
      <c r="C29" s="683"/>
      <c r="D29" s="446">
        <f>E29+I29</f>
        <v>1310000</v>
      </c>
      <c r="E29" s="446">
        <f>SUM(F29:H29)</f>
        <v>10000</v>
      </c>
      <c r="F29" s="446">
        <v>10000</v>
      </c>
      <c r="G29" s="85"/>
      <c r="H29" s="446"/>
      <c r="I29" s="446">
        <f>SUM(J29:L29)</f>
        <v>1300000</v>
      </c>
      <c r="J29" s="85"/>
      <c r="K29" s="85"/>
      <c r="L29" s="447">
        <v>1300000</v>
      </c>
    </row>
    <row r="30" spans="1:12" ht="17.25" customHeight="1">
      <c r="A30" s="713"/>
      <c r="B30" s="430" t="s">
        <v>545</v>
      </c>
      <c r="C30" s="683"/>
      <c r="D30" s="446">
        <f>E30+I30</f>
        <v>1238350</v>
      </c>
      <c r="E30" s="446">
        <f>SUM(F30:H30)</f>
        <v>208350</v>
      </c>
      <c r="F30" s="446">
        <v>208350</v>
      </c>
      <c r="G30" s="85"/>
      <c r="H30" s="446"/>
      <c r="I30" s="446">
        <f>SUM(J30:L30)</f>
        <v>1030000</v>
      </c>
      <c r="J30" s="85"/>
      <c r="K30" s="85"/>
      <c r="L30" s="447">
        <v>1030000</v>
      </c>
    </row>
    <row r="31" spans="1:12" ht="17.25" customHeight="1" thickBot="1">
      <c r="A31" s="713"/>
      <c r="B31" s="490" t="s">
        <v>536</v>
      </c>
      <c r="C31" s="684"/>
      <c r="D31" s="491">
        <f aca="true" t="shared" si="0" ref="D31:L31">SUM(D29:D30)</f>
        <v>2548350</v>
      </c>
      <c r="E31" s="491">
        <f t="shared" si="0"/>
        <v>218350</v>
      </c>
      <c r="F31" s="491">
        <f t="shared" si="0"/>
        <v>218350</v>
      </c>
      <c r="G31" s="491">
        <f t="shared" si="0"/>
        <v>0</v>
      </c>
      <c r="H31" s="491">
        <f t="shared" si="0"/>
        <v>0</v>
      </c>
      <c r="I31" s="491">
        <f t="shared" si="0"/>
        <v>2330000</v>
      </c>
      <c r="J31" s="491">
        <f t="shared" si="0"/>
        <v>0</v>
      </c>
      <c r="K31" s="491">
        <f t="shared" si="0"/>
        <v>0</v>
      </c>
      <c r="L31" s="492">
        <f t="shared" si="0"/>
        <v>2330000</v>
      </c>
    </row>
    <row r="32" spans="1:12" ht="17.25" customHeight="1" thickBot="1" thickTop="1">
      <c r="A32" s="499"/>
      <c r="B32" s="500"/>
      <c r="C32" s="501"/>
      <c r="D32" s="502"/>
      <c r="E32" s="502"/>
      <c r="F32" s="502"/>
      <c r="G32" s="502"/>
      <c r="H32" s="502"/>
      <c r="I32" s="502"/>
      <c r="J32" s="502"/>
      <c r="K32" s="502"/>
      <c r="L32" s="502"/>
    </row>
    <row r="33" spans="1:12" ht="17.25" customHeight="1" thickTop="1">
      <c r="A33" s="493" t="s">
        <v>537</v>
      </c>
      <c r="B33" s="494" t="s">
        <v>538</v>
      </c>
      <c r="C33" s="495">
        <v>0</v>
      </c>
      <c r="D33" s="496">
        <f>D38</f>
        <v>0</v>
      </c>
      <c r="E33" s="496">
        <f>F33+G33+H33</f>
        <v>0</v>
      </c>
      <c r="F33" s="497">
        <v>0</v>
      </c>
      <c r="G33" s="496">
        <v>0</v>
      </c>
      <c r="H33" s="496">
        <f>H38</f>
        <v>0</v>
      </c>
      <c r="I33" s="496">
        <f>I38</f>
        <v>0</v>
      </c>
      <c r="J33" s="496">
        <v>0</v>
      </c>
      <c r="K33" s="496">
        <v>0</v>
      </c>
      <c r="L33" s="498">
        <f>L38</f>
        <v>0</v>
      </c>
    </row>
    <row r="34" spans="1:12" ht="17.25" customHeight="1">
      <c r="A34" s="712" t="s">
        <v>535</v>
      </c>
      <c r="B34" s="444" t="s">
        <v>541</v>
      </c>
      <c r="C34" s="720"/>
      <c r="D34" s="720"/>
      <c r="E34" s="720"/>
      <c r="F34" s="720"/>
      <c r="G34" s="720"/>
      <c r="H34" s="720"/>
      <c r="I34" s="720"/>
      <c r="J34" s="720"/>
      <c r="K34" s="720"/>
      <c r="L34" s="721"/>
    </row>
    <row r="35" spans="1:12" ht="17.25" customHeight="1">
      <c r="A35" s="713"/>
      <c r="B35" s="445" t="s">
        <v>542</v>
      </c>
      <c r="C35" s="720"/>
      <c r="D35" s="720"/>
      <c r="E35" s="720"/>
      <c r="F35" s="720"/>
      <c r="G35" s="720"/>
      <c r="H35" s="720"/>
      <c r="I35" s="720"/>
      <c r="J35" s="720"/>
      <c r="K35" s="720"/>
      <c r="L35" s="721"/>
    </row>
    <row r="36" spans="1:12" ht="17.25" customHeight="1">
      <c r="A36" s="713"/>
      <c r="B36" s="590" t="s">
        <v>543</v>
      </c>
      <c r="C36" s="588">
        <v>0</v>
      </c>
      <c r="D36" s="588"/>
      <c r="E36" s="588">
        <f>SUM(F36:H37)</f>
        <v>0</v>
      </c>
      <c r="F36" s="588">
        <v>0</v>
      </c>
      <c r="G36" s="588">
        <v>0</v>
      </c>
      <c r="H36" s="588">
        <v>0</v>
      </c>
      <c r="I36" s="588">
        <v>0</v>
      </c>
      <c r="J36" s="588">
        <v>0</v>
      </c>
      <c r="K36" s="588">
        <v>0</v>
      </c>
      <c r="L36" s="722">
        <v>0</v>
      </c>
    </row>
    <row r="37" spans="1:12" ht="32.25" customHeight="1">
      <c r="A37" s="713"/>
      <c r="B37" s="591"/>
      <c r="C37" s="589"/>
      <c r="D37" s="589"/>
      <c r="E37" s="589"/>
      <c r="F37" s="589"/>
      <c r="G37" s="589"/>
      <c r="H37" s="589"/>
      <c r="I37" s="589"/>
      <c r="J37" s="589"/>
      <c r="K37" s="589"/>
      <c r="L37" s="723"/>
    </row>
    <row r="38" spans="1:12" ht="17.25" customHeight="1">
      <c r="A38" s="714"/>
      <c r="B38" s="448" t="s">
        <v>536</v>
      </c>
      <c r="C38" s="429">
        <v>0</v>
      </c>
      <c r="D38" s="452">
        <f>E38+I38</f>
        <v>0</v>
      </c>
      <c r="E38" s="452">
        <f>SUM(E36:E36)</f>
        <v>0</v>
      </c>
      <c r="F38" s="452">
        <f>SUM(F36:F36)</f>
        <v>0</v>
      </c>
      <c r="G38" s="452">
        <f>SUM(G37:G37)</f>
        <v>0</v>
      </c>
      <c r="H38" s="452">
        <f>SUM(H36:H36)</f>
        <v>0</v>
      </c>
      <c r="I38" s="452">
        <f>SUM(I36:I36)</f>
        <v>0</v>
      </c>
      <c r="J38" s="452">
        <f>SUM(J37:J37)</f>
        <v>0</v>
      </c>
      <c r="K38" s="452">
        <f>SUM(K37:K37)</f>
        <v>0</v>
      </c>
      <c r="L38" s="453">
        <f>SUM(L36:L36)</f>
        <v>0</v>
      </c>
    </row>
    <row r="39" spans="1:13" ht="16.5" customHeight="1" thickBot="1">
      <c r="A39" s="724" t="s">
        <v>539</v>
      </c>
      <c r="B39" s="725"/>
      <c r="C39" s="454">
        <f aca="true" t="shared" si="1" ref="C39:L39">C33+C12</f>
        <v>0</v>
      </c>
      <c r="D39" s="455">
        <f t="shared" si="1"/>
        <v>6148350</v>
      </c>
      <c r="E39" s="455">
        <f t="shared" si="1"/>
        <v>1981465</v>
      </c>
      <c r="F39" s="455">
        <f t="shared" si="1"/>
        <v>1981465</v>
      </c>
      <c r="G39" s="455">
        <f t="shared" si="1"/>
        <v>0</v>
      </c>
      <c r="H39" s="455">
        <f t="shared" si="1"/>
        <v>0</v>
      </c>
      <c r="I39" s="455">
        <f t="shared" si="1"/>
        <v>4166885</v>
      </c>
      <c r="J39" s="455">
        <f t="shared" si="1"/>
        <v>0</v>
      </c>
      <c r="K39" s="455">
        <f t="shared" si="1"/>
        <v>0</v>
      </c>
      <c r="L39" s="456">
        <f t="shared" si="1"/>
        <v>4166885</v>
      </c>
      <c r="M39" s="457"/>
    </row>
    <row r="40" ht="12.75" customHeight="1" thickTop="1">
      <c r="A40" s="458"/>
    </row>
    <row r="41" ht="15.75">
      <c r="A41" s="458"/>
    </row>
    <row r="42" ht="15.75">
      <c r="A42" s="458"/>
    </row>
    <row r="43" ht="15.75">
      <c r="A43" s="459"/>
    </row>
  </sheetData>
  <mergeCells count="70">
    <mergeCell ref="L27:L28"/>
    <mergeCell ref="A25:A31"/>
    <mergeCell ref="C25:L26"/>
    <mergeCell ref="B27:B28"/>
    <mergeCell ref="D27:D28"/>
    <mergeCell ref="E27:E28"/>
    <mergeCell ref="F27:F28"/>
    <mergeCell ref="H27:H28"/>
    <mergeCell ref="G27:G28"/>
    <mergeCell ref="J27:J28"/>
    <mergeCell ref="A39:B39"/>
    <mergeCell ref="A19:A24"/>
    <mergeCell ref="C19:L20"/>
    <mergeCell ref="B21:B22"/>
    <mergeCell ref="D21:D22"/>
    <mergeCell ref="E21:E22"/>
    <mergeCell ref="F21:F22"/>
    <mergeCell ref="K36:K37"/>
    <mergeCell ref="H36:H37"/>
    <mergeCell ref="J36:J37"/>
    <mergeCell ref="K15:K16"/>
    <mergeCell ref="L15:L16"/>
    <mergeCell ref="G15:G16"/>
    <mergeCell ref="H15:H16"/>
    <mergeCell ref="I15:I16"/>
    <mergeCell ref="J15:J16"/>
    <mergeCell ref="K27:K28"/>
    <mergeCell ref="I27:I28"/>
    <mergeCell ref="A34:A38"/>
    <mergeCell ref="C34:L35"/>
    <mergeCell ref="B36:B37"/>
    <mergeCell ref="C36:C37"/>
    <mergeCell ref="D36:D37"/>
    <mergeCell ref="E36:E37"/>
    <mergeCell ref="F36:F37"/>
    <mergeCell ref="L36:L37"/>
    <mergeCell ref="G36:G37"/>
    <mergeCell ref="I36:I37"/>
    <mergeCell ref="A13:A18"/>
    <mergeCell ref="C13:L14"/>
    <mergeCell ref="B15:B16"/>
    <mergeCell ref="D15:D16"/>
    <mergeCell ref="E15:E16"/>
    <mergeCell ref="F15:F16"/>
    <mergeCell ref="C15:C18"/>
    <mergeCell ref="C21:C24"/>
    <mergeCell ref="E9:E10"/>
    <mergeCell ref="F9:H9"/>
    <mergeCell ref="I9:I10"/>
    <mergeCell ref="J9:L9"/>
    <mergeCell ref="V3:AQ3"/>
    <mergeCell ref="G21:G22"/>
    <mergeCell ref="H21:H22"/>
    <mergeCell ref="I21:I22"/>
    <mergeCell ref="J21:J22"/>
    <mergeCell ref="K21:K22"/>
    <mergeCell ref="L21:L22"/>
    <mergeCell ref="A4:L4"/>
    <mergeCell ref="V4:AQ4"/>
    <mergeCell ref="A6:A10"/>
    <mergeCell ref="C27:C31"/>
    <mergeCell ref="G1:L1"/>
    <mergeCell ref="A3:L3"/>
    <mergeCell ref="B6:B10"/>
    <mergeCell ref="C6:C10"/>
    <mergeCell ref="D6:D10"/>
    <mergeCell ref="E6:L6"/>
    <mergeCell ref="E7:L7"/>
    <mergeCell ref="E8:H8"/>
    <mergeCell ref="I8:L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9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732"/>
  <sheetViews>
    <sheetView workbookViewId="0" topLeftCell="A109">
      <selection activeCell="A2" sqref="A2:E2"/>
    </sheetView>
  </sheetViews>
  <sheetFormatPr defaultColWidth="9.140625" defaultRowHeight="16.5" customHeight="1"/>
  <cols>
    <col min="1" max="1" width="6.28125" style="160" customWidth="1"/>
    <col min="2" max="2" width="9.28125" style="160" customWidth="1"/>
    <col min="3" max="3" width="5.8515625" style="160" customWidth="1"/>
    <col min="4" max="4" width="55.421875" style="160" customWidth="1"/>
    <col min="5" max="5" width="15.00390625" style="160" customWidth="1"/>
    <col min="6" max="16384" width="9.140625" style="160" customWidth="1"/>
  </cols>
  <sheetData>
    <row r="1" spans="1:5" ht="34.5" customHeight="1">
      <c r="A1" s="158"/>
      <c r="B1" s="553" t="s">
        <v>630</v>
      </c>
      <c r="C1" s="553"/>
      <c r="D1" s="553"/>
      <c r="E1" s="553"/>
    </row>
    <row r="2" spans="1:5" ht="26.25" customHeight="1" thickBot="1">
      <c r="A2" s="554" t="s">
        <v>221</v>
      </c>
      <c r="B2" s="554"/>
      <c r="C2" s="554"/>
      <c r="D2" s="554"/>
      <c r="E2" s="554"/>
    </row>
    <row r="3" spans="1:5" ht="27" customHeight="1" thickTop="1">
      <c r="A3" s="161" t="s">
        <v>72</v>
      </c>
      <c r="B3" s="137" t="s">
        <v>73</v>
      </c>
      <c r="C3" s="163" t="s">
        <v>6</v>
      </c>
      <c r="D3" s="163" t="s">
        <v>94</v>
      </c>
      <c r="E3" s="164" t="s">
        <v>517</v>
      </c>
    </row>
    <row r="4" spans="1:5" ht="16.5" customHeight="1">
      <c r="A4" s="165">
        <v>1</v>
      </c>
      <c r="B4" s="72">
        <v>2</v>
      </c>
      <c r="C4" s="72">
        <v>3</v>
      </c>
      <c r="D4" s="72">
        <v>4</v>
      </c>
      <c r="E4" s="166">
        <v>5</v>
      </c>
    </row>
    <row r="5" spans="1:5" ht="16.5" customHeight="1" thickBot="1">
      <c r="A5" s="167" t="s">
        <v>41</v>
      </c>
      <c r="B5" s="555" t="s">
        <v>222</v>
      </c>
      <c r="C5" s="556"/>
      <c r="D5" s="557"/>
      <c r="E5" s="168">
        <f>SUM(E6,E10)</f>
        <v>2489000</v>
      </c>
    </row>
    <row r="6" spans="1:5" ht="16.5" customHeight="1" thickBot="1" thickTop="1">
      <c r="A6" s="169" t="s">
        <v>41</v>
      </c>
      <c r="B6" s="170" t="s">
        <v>42</v>
      </c>
      <c r="C6" s="171"/>
      <c r="D6" s="172" t="s">
        <v>223</v>
      </c>
      <c r="E6" s="173">
        <f>SUM(E7:E9)</f>
        <v>1489000</v>
      </c>
    </row>
    <row r="7" spans="1:5" ht="16.5" customHeight="1" thickTop="1">
      <c r="A7" s="174" t="s">
        <v>41</v>
      </c>
      <c r="B7" s="175" t="s">
        <v>42</v>
      </c>
      <c r="C7" s="176" t="s">
        <v>123</v>
      </c>
      <c r="D7" s="177" t="s">
        <v>127</v>
      </c>
      <c r="E7" s="178">
        <v>100000</v>
      </c>
    </row>
    <row r="8" spans="1:5" ht="41.25" customHeight="1">
      <c r="A8" s="247" t="s">
        <v>41</v>
      </c>
      <c r="B8" s="248" t="s">
        <v>42</v>
      </c>
      <c r="C8" s="186" t="s">
        <v>228</v>
      </c>
      <c r="D8" s="210" t="s">
        <v>580</v>
      </c>
      <c r="E8" s="249">
        <v>1269000</v>
      </c>
    </row>
    <row r="9" spans="1:5" ht="43.5" customHeight="1" thickBot="1">
      <c r="A9" s="198" t="s">
        <v>41</v>
      </c>
      <c r="B9" s="199" t="s">
        <v>42</v>
      </c>
      <c r="C9" s="200" t="s">
        <v>550</v>
      </c>
      <c r="D9" s="201" t="s">
        <v>579</v>
      </c>
      <c r="E9" s="202">
        <v>120000</v>
      </c>
    </row>
    <row r="10" spans="1:5" ht="16.5" customHeight="1" thickBot="1" thickTop="1">
      <c r="A10" s="169" t="s">
        <v>41</v>
      </c>
      <c r="B10" s="170" t="s">
        <v>224</v>
      </c>
      <c r="C10" s="170"/>
      <c r="D10" s="189" t="s">
        <v>225</v>
      </c>
      <c r="E10" s="173">
        <f>SUM(E11:E11)</f>
        <v>1000000</v>
      </c>
    </row>
    <row r="11" spans="1:5" ht="26.25" customHeight="1" thickBot="1" thickTop="1">
      <c r="A11" s="190" t="s">
        <v>41</v>
      </c>
      <c r="B11" s="191" t="s">
        <v>224</v>
      </c>
      <c r="C11" s="192" t="s">
        <v>551</v>
      </c>
      <c r="D11" s="193" t="s">
        <v>552</v>
      </c>
      <c r="E11" s="173">
        <v>1000000</v>
      </c>
    </row>
    <row r="12" spans="1:5" ht="16.5" customHeight="1" thickBot="1" thickTop="1">
      <c r="A12" s="194"/>
      <c r="B12" s="194"/>
      <c r="C12" s="194"/>
      <c r="D12" s="194"/>
      <c r="E12" s="194"/>
    </row>
    <row r="13" spans="1:5" ht="16.5" customHeight="1" thickBot="1" thickTop="1">
      <c r="A13" s="195" t="s">
        <v>45</v>
      </c>
      <c r="B13" s="558" t="s">
        <v>226</v>
      </c>
      <c r="C13" s="559"/>
      <c r="D13" s="560"/>
      <c r="E13" s="196">
        <f>SUM(E14)</f>
        <v>2072885</v>
      </c>
    </row>
    <row r="14" spans="1:5" ht="16.5" customHeight="1" thickBot="1" thickTop="1">
      <c r="A14" s="169" t="s">
        <v>45</v>
      </c>
      <c r="B14" s="170" t="s">
        <v>46</v>
      </c>
      <c r="C14" s="170"/>
      <c r="D14" s="172" t="s">
        <v>227</v>
      </c>
      <c r="E14" s="173">
        <f>SUM(E15:E17)</f>
        <v>2072885</v>
      </c>
    </row>
    <row r="15" spans="1:5" ht="16.5" customHeight="1" thickTop="1">
      <c r="A15" s="197" t="s">
        <v>45</v>
      </c>
      <c r="B15" s="176" t="s">
        <v>46</v>
      </c>
      <c r="C15" s="176" t="s">
        <v>78</v>
      </c>
      <c r="D15" s="177" t="s">
        <v>80</v>
      </c>
      <c r="E15" s="178">
        <v>1000</v>
      </c>
    </row>
    <row r="16" spans="1:5" ht="46.5" customHeight="1">
      <c r="A16" s="179" t="s">
        <v>45</v>
      </c>
      <c r="B16" s="180" t="s">
        <v>46</v>
      </c>
      <c r="C16" s="181" t="s">
        <v>228</v>
      </c>
      <c r="D16" s="182" t="s">
        <v>580</v>
      </c>
      <c r="E16" s="183">
        <v>235000</v>
      </c>
    </row>
    <row r="17" spans="1:5" ht="55.5" customHeight="1" thickBot="1">
      <c r="A17" s="216" t="s">
        <v>45</v>
      </c>
      <c r="B17" s="217" t="s">
        <v>46</v>
      </c>
      <c r="C17" s="218" t="s">
        <v>553</v>
      </c>
      <c r="D17" s="219" t="s">
        <v>554</v>
      </c>
      <c r="E17" s="220">
        <v>1836885</v>
      </c>
    </row>
    <row r="18" spans="1:5" ht="16.5" customHeight="1" thickBot="1" thickTop="1">
      <c r="A18" s="194"/>
      <c r="B18" s="194"/>
      <c r="C18" s="194"/>
      <c r="D18" s="194"/>
      <c r="E18" s="194"/>
    </row>
    <row r="19" spans="1:5" ht="16.5" customHeight="1" thickBot="1" thickTop="1">
      <c r="A19" s="203" t="s">
        <v>49</v>
      </c>
      <c r="B19" s="558" t="s">
        <v>229</v>
      </c>
      <c r="C19" s="559"/>
      <c r="D19" s="560"/>
      <c r="E19" s="204">
        <f>SUM(E20,E24)</f>
        <v>210000</v>
      </c>
    </row>
    <row r="20" spans="1:5" ht="16.5" customHeight="1" thickBot="1" thickTop="1">
      <c r="A20" s="169" t="s">
        <v>49</v>
      </c>
      <c r="B20" s="170" t="s">
        <v>50</v>
      </c>
      <c r="C20" s="170"/>
      <c r="D20" s="172" t="s">
        <v>230</v>
      </c>
      <c r="E20" s="173">
        <f>SUM(E21:E23)</f>
        <v>110000</v>
      </c>
    </row>
    <row r="21" spans="1:5" ht="30" customHeight="1" thickTop="1">
      <c r="A21" s="184" t="s">
        <v>49</v>
      </c>
      <c r="B21" s="185" t="s">
        <v>50</v>
      </c>
      <c r="C21" s="205" t="s">
        <v>231</v>
      </c>
      <c r="D21" s="206" t="s">
        <v>232</v>
      </c>
      <c r="E21" s="188">
        <v>5000</v>
      </c>
    </row>
    <row r="22" spans="1:5" ht="16.5" customHeight="1">
      <c r="A22" s="179" t="s">
        <v>49</v>
      </c>
      <c r="B22" s="180" t="s">
        <v>50</v>
      </c>
      <c r="C22" s="181" t="s">
        <v>78</v>
      </c>
      <c r="D22" s="182" t="s">
        <v>80</v>
      </c>
      <c r="E22" s="183">
        <v>5000</v>
      </c>
    </row>
    <row r="23" spans="1:5" ht="25.5" customHeight="1" thickBot="1">
      <c r="A23" s="207" t="s">
        <v>49</v>
      </c>
      <c r="B23" s="208" t="s">
        <v>50</v>
      </c>
      <c r="C23" s="209" t="s">
        <v>551</v>
      </c>
      <c r="D23" s="210" t="s">
        <v>552</v>
      </c>
      <c r="E23" s="211">
        <v>100000</v>
      </c>
    </row>
    <row r="24" spans="1:5" ht="16.5" customHeight="1" thickBot="1" thickTop="1">
      <c r="A24" s="169" t="s">
        <v>49</v>
      </c>
      <c r="B24" s="170" t="s">
        <v>52</v>
      </c>
      <c r="C24" s="170"/>
      <c r="D24" s="172" t="s">
        <v>235</v>
      </c>
      <c r="E24" s="173">
        <f>SUM(E25:E25)</f>
        <v>100000</v>
      </c>
    </row>
    <row r="25" spans="1:5" ht="52.5" customHeight="1" thickBot="1" thickTop="1">
      <c r="A25" s="190" t="s">
        <v>49</v>
      </c>
      <c r="B25" s="191" t="s">
        <v>52</v>
      </c>
      <c r="C25" s="192" t="s">
        <v>236</v>
      </c>
      <c r="D25" s="212" t="s">
        <v>237</v>
      </c>
      <c r="E25" s="173">
        <v>100000</v>
      </c>
    </row>
    <row r="26" spans="1:5" ht="16.5" customHeight="1" thickBot="1" thickTop="1">
      <c r="A26" s="194"/>
      <c r="B26" s="194"/>
      <c r="C26" s="194"/>
      <c r="D26" s="194"/>
      <c r="E26" s="194"/>
    </row>
    <row r="27" spans="1:5" ht="16.5" customHeight="1" thickBot="1" thickTop="1">
      <c r="A27" s="195" t="s">
        <v>54</v>
      </c>
      <c r="B27" s="558" t="s">
        <v>238</v>
      </c>
      <c r="C27" s="559"/>
      <c r="D27" s="560"/>
      <c r="E27" s="196">
        <f>SUM(E28,E31)</f>
        <v>92151</v>
      </c>
    </row>
    <row r="28" spans="1:5" ht="16.5" customHeight="1" thickTop="1">
      <c r="A28" s="213" t="s">
        <v>54</v>
      </c>
      <c r="B28" s="214" t="s">
        <v>239</v>
      </c>
      <c r="C28" s="214"/>
      <c r="D28" s="215" t="s">
        <v>240</v>
      </c>
      <c r="E28" s="188">
        <f>SUM(E29+E30)</f>
        <v>58151</v>
      </c>
    </row>
    <row r="29" spans="1:5" ht="43.5" customHeight="1">
      <c r="A29" s="207" t="s">
        <v>54</v>
      </c>
      <c r="B29" s="208" t="s">
        <v>239</v>
      </c>
      <c r="C29" s="209" t="s">
        <v>241</v>
      </c>
      <c r="D29" s="210" t="s">
        <v>242</v>
      </c>
      <c r="E29" s="211">
        <v>57151</v>
      </c>
    </row>
    <row r="30" spans="1:5" ht="39" customHeight="1" thickBot="1">
      <c r="A30" s="198" t="s">
        <v>54</v>
      </c>
      <c r="B30" s="199" t="s">
        <v>239</v>
      </c>
      <c r="C30" s="200" t="s">
        <v>555</v>
      </c>
      <c r="D30" s="201" t="s">
        <v>556</v>
      </c>
      <c r="E30" s="202">
        <v>1000</v>
      </c>
    </row>
    <row r="31" spans="1:5" ht="16.5" customHeight="1" thickBot="1" thickTop="1">
      <c r="A31" s="169" t="s">
        <v>54</v>
      </c>
      <c r="B31" s="170" t="s">
        <v>55</v>
      </c>
      <c r="C31" s="170"/>
      <c r="D31" s="172" t="s">
        <v>243</v>
      </c>
      <c r="E31" s="173">
        <f>SUM(E32:E33)</f>
        <v>34000</v>
      </c>
    </row>
    <row r="32" spans="1:5" ht="16.5" customHeight="1" thickTop="1">
      <c r="A32" s="184" t="s">
        <v>54</v>
      </c>
      <c r="B32" s="185" t="s">
        <v>55</v>
      </c>
      <c r="C32" s="205" t="s">
        <v>244</v>
      </c>
      <c r="D32" s="206" t="s">
        <v>245</v>
      </c>
      <c r="E32" s="188">
        <v>10000</v>
      </c>
    </row>
    <row r="33" spans="1:5" ht="16.5" customHeight="1" thickBot="1">
      <c r="A33" s="198" t="s">
        <v>54</v>
      </c>
      <c r="B33" s="199" t="s">
        <v>55</v>
      </c>
      <c r="C33" s="200" t="s">
        <v>123</v>
      </c>
      <c r="D33" s="201" t="s">
        <v>127</v>
      </c>
      <c r="E33" s="202">
        <v>24000</v>
      </c>
    </row>
    <row r="34" spans="1:5" ht="16.5" customHeight="1" thickBot="1" thickTop="1">
      <c r="A34" s="349"/>
      <c r="B34" s="349"/>
      <c r="C34" s="349"/>
      <c r="D34" s="349"/>
      <c r="E34" s="350"/>
    </row>
    <row r="35" spans="1:5" ht="57.75" customHeight="1" thickBot="1" thickTop="1">
      <c r="A35" s="195" t="s">
        <v>246</v>
      </c>
      <c r="B35" s="558" t="s">
        <v>247</v>
      </c>
      <c r="C35" s="559"/>
      <c r="D35" s="560"/>
      <c r="E35" s="196">
        <f>SUM(E36)</f>
        <v>1530</v>
      </c>
    </row>
    <row r="36" spans="1:5" ht="34.5" customHeight="1" thickBot="1" thickTop="1">
      <c r="A36" s="169" t="s">
        <v>246</v>
      </c>
      <c r="B36" s="170" t="s">
        <v>248</v>
      </c>
      <c r="C36" s="170"/>
      <c r="D36" s="172" t="s">
        <v>249</v>
      </c>
      <c r="E36" s="173">
        <f>SUM(E37)</f>
        <v>1530</v>
      </c>
    </row>
    <row r="37" spans="1:5" ht="43.5" customHeight="1" thickBot="1" thickTop="1">
      <c r="A37" s="216" t="s">
        <v>246</v>
      </c>
      <c r="B37" s="217" t="s">
        <v>248</v>
      </c>
      <c r="C37" s="218" t="s">
        <v>241</v>
      </c>
      <c r="D37" s="219" t="s">
        <v>242</v>
      </c>
      <c r="E37" s="220">
        <v>1530</v>
      </c>
    </row>
    <row r="38" spans="1:5" ht="16.5" customHeight="1" thickBot="1" thickTop="1">
      <c r="A38" s="194"/>
      <c r="B38" s="194"/>
      <c r="C38" s="194"/>
      <c r="D38" s="194"/>
      <c r="E38" s="194"/>
    </row>
    <row r="39" spans="1:5" ht="16.5" customHeight="1" thickBot="1" thickTop="1">
      <c r="A39" s="195" t="s">
        <v>250</v>
      </c>
      <c r="B39" s="558" t="s">
        <v>251</v>
      </c>
      <c r="C39" s="559"/>
      <c r="D39" s="560"/>
      <c r="E39" s="196">
        <f>SUM(E40)</f>
        <v>500</v>
      </c>
    </row>
    <row r="40" spans="1:5" ht="16.5" customHeight="1" thickBot="1" thickTop="1">
      <c r="A40" s="169" t="s">
        <v>250</v>
      </c>
      <c r="B40" s="170" t="s">
        <v>252</v>
      </c>
      <c r="C40" s="170"/>
      <c r="D40" s="172" t="s">
        <v>253</v>
      </c>
      <c r="E40" s="173">
        <f>SUM(E41)</f>
        <v>500</v>
      </c>
    </row>
    <row r="41" spans="1:5" ht="44.25" customHeight="1" thickBot="1" thickTop="1">
      <c r="A41" s="216" t="s">
        <v>250</v>
      </c>
      <c r="B41" s="217" t="s">
        <v>252</v>
      </c>
      <c r="C41" s="218" t="s">
        <v>241</v>
      </c>
      <c r="D41" s="219" t="s">
        <v>242</v>
      </c>
      <c r="E41" s="220">
        <v>500</v>
      </c>
    </row>
    <row r="42" spans="1:5" ht="16.5" customHeight="1" thickBot="1" thickTop="1">
      <c r="A42" s="194"/>
      <c r="B42" s="194"/>
      <c r="C42" s="194"/>
      <c r="D42" s="194"/>
      <c r="E42" s="194"/>
    </row>
    <row r="43" spans="1:5" ht="45.75" customHeight="1" thickBot="1" thickTop="1">
      <c r="A43" s="195" t="s">
        <v>56</v>
      </c>
      <c r="B43" s="558" t="s">
        <v>254</v>
      </c>
      <c r="C43" s="559"/>
      <c r="D43" s="560"/>
      <c r="E43" s="196">
        <f>SUM(E44)</f>
        <v>1000</v>
      </c>
    </row>
    <row r="44" spans="1:5" ht="16.5" customHeight="1" thickBot="1" thickTop="1">
      <c r="A44" s="169" t="s">
        <v>56</v>
      </c>
      <c r="B44" s="170" t="s">
        <v>58</v>
      </c>
      <c r="C44" s="170"/>
      <c r="D44" s="172" t="s">
        <v>255</v>
      </c>
      <c r="E44" s="173">
        <f>SUM(E45:E45)</f>
        <v>1000</v>
      </c>
    </row>
    <row r="45" spans="1:5" ht="51.75" customHeight="1" thickBot="1" thickTop="1">
      <c r="A45" s="216" t="s">
        <v>56</v>
      </c>
      <c r="B45" s="217" t="s">
        <v>58</v>
      </c>
      <c r="C45" s="218" t="s">
        <v>241</v>
      </c>
      <c r="D45" s="219" t="s">
        <v>242</v>
      </c>
      <c r="E45" s="220">
        <v>1000</v>
      </c>
    </row>
    <row r="46" spans="1:5" ht="20.25" customHeight="1" thickBot="1" thickTop="1">
      <c r="A46" s="194"/>
      <c r="B46" s="194"/>
      <c r="C46" s="194"/>
      <c r="D46" s="194"/>
      <c r="E46" s="194"/>
    </row>
    <row r="47" spans="1:5" ht="81.75" customHeight="1" thickBot="1" thickTop="1">
      <c r="A47" s="203" t="s">
        <v>256</v>
      </c>
      <c r="B47" s="558" t="s">
        <v>257</v>
      </c>
      <c r="C47" s="559"/>
      <c r="D47" s="560"/>
      <c r="E47" s="204">
        <f>SUM(E48,E50,E67,E57,E71,E73)</f>
        <v>7914642</v>
      </c>
    </row>
    <row r="48" spans="1:5" ht="36" customHeight="1" thickBot="1" thickTop="1">
      <c r="A48" s="169" t="s">
        <v>256</v>
      </c>
      <c r="B48" s="170" t="s">
        <v>258</v>
      </c>
      <c r="C48" s="170"/>
      <c r="D48" s="172" t="s">
        <v>259</v>
      </c>
      <c r="E48" s="173">
        <f>SUM(E49:E49)</f>
        <v>2000</v>
      </c>
    </row>
    <row r="49" spans="1:5" ht="35.25" customHeight="1" thickBot="1" thickTop="1">
      <c r="A49" s="184" t="s">
        <v>256</v>
      </c>
      <c r="B49" s="185" t="s">
        <v>258</v>
      </c>
      <c r="C49" s="205" t="s">
        <v>260</v>
      </c>
      <c r="D49" s="206" t="s">
        <v>261</v>
      </c>
      <c r="E49" s="188">
        <v>2000</v>
      </c>
    </row>
    <row r="50" spans="1:5" ht="63" customHeight="1" thickBot="1" thickTop="1">
      <c r="A50" s="169" t="s">
        <v>256</v>
      </c>
      <c r="B50" s="170" t="s">
        <v>262</v>
      </c>
      <c r="C50" s="170"/>
      <c r="D50" s="172" t="s">
        <v>581</v>
      </c>
      <c r="E50" s="173">
        <f>SUM(E51:E56)</f>
        <v>2706057</v>
      </c>
    </row>
    <row r="51" spans="1:5" ht="16.5" customHeight="1" thickTop="1">
      <c r="A51" s="184" t="s">
        <v>256</v>
      </c>
      <c r="B51" s="185" t="s">
        <v>262</v>
      </c>
      <c r="C51" s="205" t="s">
        <v>263</v>
      </c>
      <c r="D51" s="206" t="s">
        <v>264</v>
      </c>
      <c r="E51" s="188">
        <v>2388063</v>
      </c>
    </row>
    <row r="52" spans="1:5" ht="16.5" customHeight="1">
      <c r="A52" s="179" t="s">
        <v>256</v>
      </c>
      <c r="B52" s="180" t="s">
        <v>262</v>
      </c>
      <c r="C52" s="181" t="s">
        <v>265</v>
      </c>
      <c r="D52" s="182" t="s">
        <v>266</v>
      </c>
      <c r="E52" s="183">
        <v>195330</v>
      </c>
    </row>
    <row r="53" spans="1:5" ht="16.5" customHeight="1">
      <c r="A53" s="179" t="s">
        <v>256</v>
      </c>
      <c r="B53" s="180" t="s">
        <v>262</v>
      </c>
      <c r="C53" s="181" t="s">
        <v>267</v>
      </c>
      <c r="D53" s="182" t="s">
        <v>268</v>
      </c>
      <c r="E53" s="183">
        <v>75699</v>
      </c>
    </row>
    <row r="54" spans="1:5" ht="16.5" customHeight="1">
      <c r="A54" s="179" t="s">
        <v>256</v>
      </c>
      <c r="B54" s="180" t="s">
        <v>262</v>
      </c>
      <c r="C54" s="181" t="s">
        <v>269</v>
      </c>
      <c r="D54" s="182" t="s">
        <v>270</v>
      </c>
      <c r="E54" s="183">
        <v>34565</v>
      </c>
    </row>
    <row r="55" spans="1:5" ht="16.5" customHeight="1">
      <c r="A55" s="179" t="s">
        <v>256</v>
      </c>
      <c r="B55" s="180" t="s">
        <v>262</v>
      </c>
      <c r="C55" s="181" t="s">
        <v>271</v>
      </c>
      <c r="D55" s="182" t="s">
        <v>272</v>
      </c>
      <c r="E55" s="183">
        <v>2400</v>
      </c>
    </row>
    <row r="56" spans="1:5" ht="21.75" customHeight="1" thickBot="1">
      <c r="A56" s="198" t="s">
        <v>256</v>
      </c>
      <c r="B56" s="199" t="s">
        <v>262</v>
      </c>
      <c r="C56" s="200" t="s">
        <v>273</v>
      </c>
      <c r="D56" s="222" t="s">
        <v>274</v>
      </c>
      <c r="E56" s="202">
        <v>10000</v>
      </c>
    </row>
    <row r="57" spans="1:5" ht="64.5" customHeight="1" thickBot="1" thickTop="1">
      <c r="A57" s="169" t="s">
        <v>256</v>
      </c>
      <c r="B57" s="170" t="s">
        <v>275</v>
      </c>
      <c r="C57" s="170"/>
      <c r="D57" s="172" t="s">
        <v>276</v>
      </c>
      <c r="E57" s="173">
        <f>SUM(E58:E66)</f>
        <v>2308274</v>
      </c>
    </row>
    <row r="58" spans="1:5" ht="16.5" customHeight="1" thickTop="1">
      <c r="A58" s="174" t="s">
        <v>256</v>
      </c>
      <c r="B58" s="175" t="s">
        <v>275</v>
      </c>
      <c r="C58" s="205" t="s">
        <v>263</v>
      </c>
      <c r="D58" s="206" t="s">
        <v>264</v>
      </c>
      <c r="E58" s="178">
        <v>948527</v>
      </c>
    </row>
    <row r="59" spans="1:5" ht="16.5" customHeight="1">
      <c r="A59" s="179" t="s">
        <v>256</v>
      </c>
      <c r="B59" s="180" t="s">
        <v>275</v>
      </c>
      <c r="C59" s="181" t="s">
        <v>265</v>
      </c>
      <c r="D59" s="182" t="s">
        <v>266</v>
      </c>
      <c r="E59" s="183">
        <v>1136284</v>
      </c>
    </row>
    <row r="60" spans="1:5" ht="16.5" customHeight="1">
      <c r="A60" s="179" t="s">
        <v>256</v>
      </c>
      <c r="B60" s="180" t="s">
        <v>275</v>
      </c>
      <c r="C60" s="181" t="s">
        <v>267</v>
      </c>
      <c r="D60" s="182" t="s">
        <v>268</v>
      </c>
      <c r="E60" s="183">
        <v>4852</v>
      </c>
    </row>
    <row r="61" spans="1:5" ht="16.5" customHeight="1">
      <c r="A61" s="179" t="s">
        <v>256</v>
      </c>
      <c r="B61" s="180" t="s">
        <v>275</v>
      </c>
      <c r="C61" s="181" t="s">
        <v>269</v>
      </c>
      <c r="D61" s="182" t="s">
        <v>270</v>
      </c>
      <c r="E61" s="183">
        <v>73411</v>
      </c>
    </row>
    <row r="62" spans="1:5" ht="16.5" customHeight="1">
      <c r="A62" s="179" t="s">
        <v>256</v>
      </c>
      <c r="B62" s="180" t="s">
        <v>275</v>
      </c>
      <c r="C62" s="181" t="s">
        <v>559</v>
      </c>
      <c r="D62" s="182" t="s">
        <v>560</v>
      </c>
      <c r="E62" s="183">
        <v>2200</v>
      </c>
    </row>
    <row r="63" spans="1:5" ht="16.5" customHeight="1">
      <c r="A63" s="179" t="s">
        <v>256</v>
      </c>
      <c r="B63" s="180" t="s">
        <v>275</v>
      </c>
      <c r="C63" s="181" t="s">
        <v>557</v>
      </c>
      <c r="D63" s="182" t="s">
        <v>558</v>
      </c>
      <c r="E63" s="183">
        <v>2000</v>
      </c>
    </row>
    <row r="64" spans="1:5" ht="16.5" customHeight="1">
      <c r="A64" s="179" t="s">
        <v>256</v>
      </c>
      <c r="B64" s="180" t="s">
        <v>275</v>
      </c>
      <c r="C64" s="181" t="s">
        <v>271</v>
      </c>
      <c r="D64" s="182" t="s">
        <v>272</v>
      </c>
      <c r="E64" s="183">
        <v>110000</v>
      </c>
    </row>
    <row r="65" spans="1:5" ht="16.5" customHeight="1">
      <c r="A65" s="179" t="s">
        <v>256</v>
      </c>
      <c r="B65" s="180" t="s">
        <v>275</v>
      </c>
      <c r="C65" s="181" t="s">
        <v>78</v>
      </c>
      <c r="D65" s="182" t="s">
        <v>80</v>
      </c>
      <c r="E65" s="211">
        <v>6000</v>
      </c>
    </row>
    <row r="66" spans="1:5" ht="16.5" customHeight="1" thickBot="1">
      <c r="A66" s="179" t="s">
        <v>256</v>
      </c>
      <c r="B66" s="180" t="s">
        <v>275</v>
      </c>
      <c r="C66" s="181" t="s">
        <v>273</v>
      </c>
      <c r="D66" s="223" t="s">
        <v>274</v>
      </c>
      <c r="E66" s="202">
        <v>25000</v>
      </c>
    </row>
    <row r="67" spans="1:5" ht="48.75" customHeight="1" thickBot="1" thickTop="1">
      <c r="A67" s="224">
        <v>756</v>
      </c>
      <c r="B67" s="171">
        <v>75618</v>
      </c>
      <c r="C67" s="170"/>
      <c r="D67" s="172" t="s">
        <v>277</v>
      </c>
      <c r="E67" s="225">
        <f>SUM(E68:E70)</f>
        <v>300000</v>
      </c>
    </row>
    <row r="68" spans="1:5" ht="16.5" customHeight="1" thickTop="1">
      <c r="A68" s="226">
        <v>756</v>
      </c>
      <c r="B68" s="227">
        <v>75618</v>
      </c>
      <c r="C68" s="205" t="s">
        <v>278</v>
      </c>
      <c r="D68" s="206" t="s">
        <v>279</v>
      </c>
      <c r="E68" s="228">
        <v>20000</v>
      </c>
    </row>
    <row r="69" spans="1:5" ht="16.5" customHeight="1">
      <c r="A69" s="229">
        <v>756</v>
      </c>
      <c r="B69" s="230">
        <v>75618</v>
      </c>
      <c r="C69" s="181" t="s">
        <v>280</v>
      </c>
      <c r="D69" s="182" t="s">
        <v>281</v>
      </c>
      <c r="E69" s="231">
        <v>160000</v>
      </c>
    </row>
    <row r="70" spans="1:5" ht="16.5" customHeight="1" thickBot="1">
      <c r="A70" s="232">
        <v>756</v>
      </c>
      <c r="B70" s="233">
        <v>75618</v>
      </c>
      <c r="C70" s="209" t="s">
        <v>282</v>
      </c>
      <c r="D70" s="210" t="s">
        <v>283</v>
      </c>
      <c r="E70" s="234">
        <v>120000</v>
      </c>
    </row>
    <row r="71" spans="1:5" ht="16.5" customHeight="1" thickBot="1" thickTop="1">
      <c r="A71" s="224">
        <v>756</v>
      </c>
      <c r="B71" s="171">
        <v>75619</v>
      </c>
      <c r="C71" s="170"/>
      <c r="D71" s="235" t="s">
        <v>284</v>
      </c>
      <c r="E71" s="225">
        <f>SUM(E72)</f>
        <v>10000</v>
      </c>
    </row>
    <row r="72" spans="1:5" ht="34.5" customHeight="1" thickBot="1" thickTop="1">
      <c r="A72" s="236">
        <v>756</v>
      </c>
      <c r="B72" s="237">
        <v>75619</v>
      </c>
      <c r="C72" s="192" t="s">
        <v>285</v>
      </c>
      <c r="D72" s="238" t="s">
        <v>286</v>
      </c>
      <c r="E72" s="225">
        <v>10000</v>
      </c>
    </row>
    <row r="73" spans="1:5" ht="33.75" customHeight="1" thickBot="1" thickTop="1">
      <c r="A73" s="224">
        <v>756</v>
      </c>
      <c r="B73" s="171">
        <v>75621</v>
      </c>
      <c r="C73" s="170"/>
      <c r="D73" s="172" t="s">
        <v>287</v>
      </c>
      <c r="E73" s="225">
        <f>SUM(E74:E75)</f>
        <v>2588311</v>
      </c>
    </row>
    <row r="74" spans="1:5" ht="16.5" customHeight="1" thickTop="1">
      <c r="A74" s="239">
        <v>756</v>
      </c>
      <c r="B74" s="240">
        <v>75621</v>
      </c>
      <c r="C74" s="176" t="s">
        <v>288</v>
      </c>
      <c r="D74" s="177" t="s">
        <v>289</v>
      </c>
      <c r="E74" s="241">
        <v>2558311</v>
      </c>
    </row>
    <row r="75" spans="1:5" ht="16.5" customHeight="1" thickBot="1">
      <c r="A75" s="242">
        <v>756</v>
      </c>
      <c r="B75" s="243">
        <v>75621</v>
      </c>
      <c r="C75" s="200" t="s">
        <v>290</v>
      </c>
      <c r="D75" s="201" t="s">
        <v>291</v>
      </c>
      <c r="E75" s="244">
        <v>30000</v>
      </c>
    </row>
    <row r="76" spans="1:5" ht="22.5" customHeight="1" thickBot="1" thickTop="1">
      <c r="A76" s="194"/>
      <c r="B76" s="194"/>
      <c r="C76" s="194"/>
      <c r="D76" s="194"/>
      <c r="E76" s="194"/>
    </row>
    <row r="77" spans="1:5" ht="26.25" customHeight="1" thickBot="1" thickTop="1">
      <c r="A77" s="195" t="s">
        <v>292</v>
      </c>
      <c r="B77" s="558" t="s">
        <v>293</v>
      </c>
      <c r="C77" s="559"/>
      <c r="D77" s="560"/>
      <c r="E77" s="196">
        <f>SUM(E78,E80,E82,E84)</f>
        <v>5368476</v>
      </c>
    </row>
    <row r="78" spans="1:5" ht="34.5" customHeight="1" thickBot="1" thickTop="1">
      <c r="A78" s="169" t="s">
        <v>292</v>
      </c>
      <c r="B78" s="170" t="s">
        <v>294</v>
      </c>
      <c r="C78" s="170"/>
      <c r="D78" s="172" t="s">
        <v>295</v>
      </c>
      <c r="E78" s="173">
        <f>SUM(E79)</f>
        <v>2886001</v>
      </c>
    </row>
    <row r="79" spans="1:5" ht="16.5" customHeight="1" thickBot="1" thickTop="1">
      <c r="A79" s="190" t="s">
        <v>292</v>
      </c>
      <c r="B79" s="191" t="s">
        <v>294</v>
      </c>
      <c r="C79" s="192" t="s">
        <v>296</v>
      </c>
      <c r="D79" s="212" t="s">
        <v>297</v>
      </c>
      <c r="E79" s="173">
        <v>2886001</v>
      </c>
    </row>
    <row r="80" spans="1:5" ht="16.5" customHeight="1" thickBot="1" thickTop="1">
      <c r="A80" s="169" t="s">
        <v>292</v>
      </c>
      <c r="B80" s="170" t="s">
        <v>298</v>
      </c>
      <c r="C80" s="170"/>
      <c r="D80" s="172" t="s">
        <v>299</v>
      </c>
      <c r="E80" s="173">
        <f>SUM(E81)</f>
        <v>2328935</v>
      </c>
    </row>
    <row r="81" spans="1:5" ht="16.5" customHeight="1" thickBot="1" thickTop="1">
      <c r="A81" s="190" t="s">
        <v>292</v>
      </c>
      <c r="B81" s="191" t="s">
        <v>298</v>
      </c>
      <c r="C81" s="192" t="s">
        <v>296</v>
      </c>
      <c r="D81" s="212" t="s">
        <v>297</v>
      </c>
      <c r="E81" s="173">
        <v>2328935</v>
      </c>
    </row>
    <row r="82" spans="1:5" ht="16.5" customHeight="1" thickBot="1" thickTop="1">
      <c r="A82" s="169" t="s">
        <v>292</v>
      </c>
      <c r="B82" s="170" t="s">
        <v>300</v>
      </c>
      <c r="C82" s="170"/>
      <c r="D82" s="172" t="s">
        <v>301</v>
      </c>
      <c r="E82" s="173">
        <f>SUM(E83)</f>
        <v>20000</v>
      </c>
    </row>
    <row r="83" spans="1:5" ht="16.5" customHeight="1" thickBot="1" thickTop="1">
      <c r="A83" s="190" t="s">
        <v>292</v>
      </c>
      <c r="B83" s="191" t="s">
        <v>300</v>
      </c>
      <c r="C83" s="192" t="s">
        <v>233</v>
      </c>
      <c r="D83" s="212" t="s">
        <v>234</v>
      </c>
      <c r="E83" s="173">
        <v>20000</v>
      </c>
    </row>
    <row r="84" spans="1:5" ht="21.75" customHeight="1" thickBot="1" thickTop="1">
      <c r="A84" s="169" t="s">
        <v>292</v>
      </c>
      <c r="B84" s="170" t="s">
        <v>302</v>
      </c>
      <c r="C84" s="170"/>
      <c r="D84" s="246" t="s">
        <v>303</v>
      </c>
      <c r="E84" s="173">
        <f>SUM(E85)</f>
        <v>133540</v>
      </c>
    </row>
    <row r="85" spans="1:5" ht="21.75" customHeight="1" thickBot="1" thickTop="1">
      <c r="A85" s="190" t="s">
        <v>292</v>
      </c>
      <c r="B85" s="191" t="s">
        <v>302</v>
      </c>
      <c r="C85" s="192" t="s">
        <v>296</v>
      </c>
      <c r="D85" s="212" t="s">
        <v>297</v>
      </c>
      <c r="E85" s="173">
        <v>133540</v>
      </c>
    </row>
    <row r="86" spans="1:5" ht="19.5" customHeight="1" thickBot="1" thickTop="1">
      <c r="A86" s="342"/>
      <c r="B86" s="343"/>
      <c r="C86" s="343"/>
      <c r="D86" s="256"/>
      <c r="E86" s="344"/>
    </row>
    <row r="87" spans="1:5" ht="23.25" customHeight="1" thickBot="1" thickTop="1">
      <c r="A87" s="203" t="s">
        <v>125</v>
      </c>
      <c r="B87" s="558" t="s">
        <v>380</v>
      </c>
      <c r="C87" s="559"/>
      <c r="D87" s="560"/>
      <c r="E87" s="460">
        <f>E88+E90</f>
        <v>1319107</v>
      </c>
    </row>
    <row r="88" spans="1:5" ht="16.5" customHeight="1" thickBot="1" thickTop="1">
      <c r="A88" s="169" t="s">
        <v>125</v>
      </c>
      <c r="B88" s="170" t="s">
        <v>122</v>
      </c>
      <c r="C88" s="170"/>
      <c r="D88" s="189" t="s">
        <v>124</v>
      </c>
      <c r="E88" s="255">
        <f>E89</f>
        <v>1300000</v>
      </c>
    </row>
    <row r="89" spans="1:5" ht="56.25" customHeight="1" thickBot="1" thickTop="1">
      <c r="A89" s="263" t="s">
        <v>125</v>
      </c>
      <c r="B89" s="345" t="s">
        <v>122</v>
      </c>
      <c r="C89" s="192" t="s">
        <v>553</v>
      </c>
      <c r="D89" s="219" t="s">
        <v>582</v>
      </c>
      <c r="E89" s="173">
        <v>1300000</v>
      </c>
    </row>
    <row r="90" spans="1:5" ht="18" customHeight="1" thickBot="1" thickTop="1">
      <c r="A90" s="169" t="s">
        <v>125</v>
      </c>
      <c r="B90" s="170" t="s">
        <v>390</v>
      </c>
      <c r="C90" s="170"/>
      <c r="D90" s="189" t="s">
        <v>235</v>
      </c>
      <c r="E90" s="255">
        <f>E91</f>
        <v>19107</v>
      </c>
    </row>
    <row r="91" spans="1:5" ht="34.5" customHeight="1" thickBot="1" thickTop="1">
      <c r="A91" s="263" t="s">
        <v>125</v>
      </c>
      <c r="B91" s="345" t="s">
        <v>390</v>
      </c>
      <c r="C91" s="192" t="s">
        <v>309</v>
      </c>
      <c r="D91" s="201" t="s">
        <v>310</v>
      </c>
      <c r="E91" s="173">
        <v>19107</v>
      </c>
    </row>
    <row r="92" spans="1:5" ht="15.75" customHeight="1" thickBot="1" thickTop="1">
      <c r="A92" s="158"/>
      <c r="B92" s="158"/>
      <c r="C92" s="158"/>
      <c r="D92" s="158"/>
      <c r="E92" s="158"/>
    </row>
    <row r="93" spans="1:5" ht="16.5" customHeight="1" thickBot="1" thickTop="1">
      <c r="A93" s="203" t="s">
        <v>304</v>
      </c>
      <c r="B93" s="558" t="s">
        <v>305</v>
      </c>
      <c r="C93" s="559"/>
      <c r="D93" s="560"/>
      <c r="E93" s="204">
        <f>SUM(E94,E96,E98,E101,E103)</f>
        <v>3701200</v>
      </c>
    </row>
    <row r="94" spans="1:5" ht="43.5" customHeight="1" thickBot="1" thickTop="1">
      <c r="A94" s="169" t="s">
        <v>304</v>
      </c>
      <c r="B94" s="170" t="s">
        <v>306</v>
      </c>
      <c r="C94" s="170"/>
      <c r="D94" s="280" t="s">
        <v>599</v>
      </c>
      <c r="E94" s="173">
        <f>SUM(E95)</f>
        <v>2848000</v>
      </c>
    </row>
    <row r="95" spans="1:5" ht="49.5" customHeight="1" thickBot="1" thickTop="1">
      <c r="A95" s="190" t="s">
        <v>304</v>
      </c>
      <c r="B95" s="191" t="s">
        <v>306</v>
      </c>
      <c r="C95" s="192" t="s">
        <v>241</v>
      </c>
      <c r="D95" s="212" t="s">
        <v>307</v>
      </c>
      <c r="E95" s="173">
        <v>2848000</v>
      </c>
    </row>
    <row r="96" spans="1:5" ht="45.75" customHeight="1" thickBot="1" thickTop="1">
      <c r="A96" s="169" t="s">
        <v>304</v>
      </c>
      <c r="B96" s="170" t="s">
        <v>16</v>
      </c>
      <c r="C96" s="170"/>
      <c r="D96" s="172" t="s">
        <v>600</v>
      </c>
      <c r="E96" s="173">
        <f>SUM(E97)</f>
        <v>8000</v>
      </c>
    </row>
    <row r="97" spans="1:5" ht="43.5" customHeight="1" thickBot="1" thickTop="1">
      <c r="A97" s="190" t="s">
        <v>304</v>
      </c>
      <c r="B97" s="191" t="s">
        <v>16</v>
      </c>
      <c r="C97" s="192" t="s">
        <v>241</v>
      </c>
      <c r="D97" s="212" t="s">
        <v>307</v>
      </c>
      <c r="E97" s="173">
        <v>8000</v>
      </c>
    </row>
    <row r="98" spans="1:5" ht="35.25" customHeight="1" thickBot="1" thickTop="1">
      <c r="A98" s="169" t="s">
        <v>304</v>
      </c>
      <c r="B98" s="170" t="s">
        <v>18</v>
      </c>
      <c r="C98" s="170"/>
      <c r="D98" s="172" t="s">
        <v>308</v>
      </c>
      <c r="E98" s="173">
        <f>SUM(E99:E100)</f>
        <v>521000</v>
      </c>
    </row>
    <row r="99" spans="1:5" ht="48.75" customHeight="1" thickTop="1">
      <c r="A99" s="247" t="s">
        <v>304</v>
      </c>
      <c r="B99" s="248" t="s">
        <v>18</v>
      </c>
      <c r="C99" s="186" t="s">
        <v>241</v>
      </c>
      <c r="D99" s="187" t="s">
        <v>307</v>
      </c>
      <c r="E99" s="249">
        <v>66000</v>
      </c>
    </row>
    <row r="100" spans="1:5" ht="29.25" customHeight="1" thickBot="1">
      <c r="A100" s="198" t="s">
        <v>304</v>
      </c>
      <c r="B100" s="199" t="s">
        <v>18</v>
      </c>
      <c r="C100" s="200" t="s">
        <v>309</v>
      </c>
      <c r="D100" s="201" t="s">
        <v>310</v>
      </c>
      <c r="E100" s="202">
        <v>455000</v>
      </c>
    </row>
    <row r="101" spans="1:5" ht="16.5" customHeight="1" thickBot="1" thickTop="1">
      <c r="A101" s="169" t="s">
        <v>304</v>
      </c>
      <c r="B101" s="170" t="s">
        <v>311</v>
      </c>
      <c r="C101" s="170"/>
      <c r="D101" s="172" t="s">
        <v>312</v>
      </c>
      <c r="E101" s="173">
        <f>SUM(E102)</f>
        <v>233200</v>
      </c>
    </row>
    <row r="102" spans="1:5" ht="41.25" customHeight="1" thickBot="1" thickTop="1">
      <c r="A102" s="216" t="s">
        <v>304</v>
      </c>
      <c r="B102" s="217" t="s">
        <v>311</v>
      </c>
      <c r="C102" s="218" t="s">
        <v>309</v>
      </c>
      <c r="D102" s="219" t="s">
        <v>310</v>
      </c>
      <c r="E102" s="220">
        <v>233200</v>
      </c>
    </row>
    <row r="103" spans="1:5" ht="16.5" customHeight="1" thickBot="1" thickTop="1">
      <c r="A103" s="169" t="s">
        <v>304</v>
      </c>
      <c r="B103" s="170" t="s">
        <v>313</v>
      </c>
      <c r="C103" s="170"/>
      <c r="D103" s="172" t="s">
        <v>235</v>
      </c>
      <c r="E103" s="173">
        <f>SUM(E104)</f>
        <v>91000</v>
      </c>
    </row>
    <row r="104" spans="1:5" ht="32.25" customHeight="1" thickBot="1" thickTop="1">
      <c r="A104" s="216" t="s">
        <v>304</v>
      </c>
      <c r="B104" s="217" t="s">
        <v>313</v>
      </c>
      <c r="C104" s="218" t="s">
        <v>309</v>
      </c>
      <c r="D104" s="219" t="s">
        <v>310</v>
      </c>
      <c r="E104" s="220">
        <v>91000</v>
      </c>
    </row>
    <row r="105" spans="1:5" ht="16.5" customHeight="1" thickBot="1" thickTop="1">
      <c r="A105" s="158"/>
      <c r="B105" s="158"/>
      <c r="C105" s="158"/>
      <c r="D105" s="158"/>
      <c r="E105" s="158"/>
    </row>
    <row r="106" spans="1:5" ht="16.5" customHeight="1" thickBot="1" thickTop="1">
      <c r="A106" s="195" t="s">
        <v>314</v>
      </c>
      <c r="B106" s="558" t="s">
        <v>315</v>
      </c>
      <c r="C106" s="559"/>
      <c r="D106" s="560"/>
      <c r="E106" s="196">
        <f>SUM(E107)</f>
        <v>14000</v>
      </c>
    </row>
    <row r="107" spans="1:5" ht="32.25" customHeight="1" thickBot="1" thickTop="1">
      <c r="A107" s="169" t="s">
        <v>314</v>
      </c>
      <c r="B107" s="170" t="s">
        <v>316</v>
      </c>
      <c r="C107" s="170"/>
      <c r="D107" s="172" t="s">
        <v>317</v>
      </c>
      <c r="E107" s="173">
        <f>SUM(E108)</f>
        <v>14000</v>
      </c>
    </row>
    <row r="108" spans="1:5" ht="16.5" customHeight="1" thickBot="1" thickTop="1">
      <c r="A108" s="190" t="s">
        <v>314</v>
      </c>
      <c r="B108" s="191" t="s">
        <v>316</v>
      </c>
      <c r="C108" s="192" t="s">
        <v>123</v>
      </c>
      <c r="D108" s="250" t="s">
        <v>127</v>
      </c>
      <c r="E108" s="173">
        <v>14000</v>
      </c>
    </row>
    <row r="109" spans="1:5" ht="16.5" customHeight="1" thickBot="1" thickTop="1">
      <c r="A109" s="342"/>
      <c r="B109" s="342"/>
      <c r="C109" s="343"/>
      <c r="D109" s="158"/>
      <c r="E109" s="344"/>
    </row>
    <row r="110" spans="1:5" ht="33" customHeight="1" thickBot="1" thickTop="1">
      <c r="A110" s="195" t="s">
        <v>76</v>
      </c>
      <c r="B110" s="558" t="s">
        <v>407</v>
      </c>
      <c r="C110" s="559"/>
      <c r="D110" s="560"/>
      <c r="E110" s="297">
        <f>SUM(E111)</f>
        <v>2470</v>
      </c>
    </row>
    <row r="111" spans="1:5" ht="16.5" customHeight="1" thickBot="1" thickTop="1">
      <c r="A111" s="346" t="s">
        <v>76</v>
      </c>
      <c r="B111" s="347" t="s">
        <v>408</v>
      </c>
      <c r="C111" s="347"/>
      <c r="D111" s="348" t="s">
        <v>409</v>
      </c>
      <c r="E111" s="255">
        <f>SUM(E112:E113)</f>
        <v>2470</v>
      </c>
    </row>
    <row r="112" spans="1:5" ht="40.5" customHeight="1" thickBot="1" thickTop="1">
      <c r="A112" s="190" t="s">
        <v>76</v>
      </c>
      <c r="B112" s="191" t="s">
        <v>408</v>
      </c>
      <c r="C112" s="192" t="s">
        <v>228</v>
      </c>
      <c r="D112" s="212" t="s">
        <v>580</v>
      </c>
      <c r="E112" s="173">
        <v>2470</v>
      </c>
    </row>
    <row r="113" spans="1:5" ht="16.5" customHeight="1" thickBot="1" thickTop="1">
      <c r="A113" s="158"/>
      <c r="B113" s="158"/>
      <c r="C113" s="158"/>
      <c r="D113" s="158"/>
      <c r="E113" s="158"/>
    </row>
    <row r="114" spans="1:5" ht="16.5" customHeight="1" thickBot="1" thickTop="1">
      <c r="A114" s="561" t="s">
        <v>61</v>
      </c>
      <c r="B114" s="562"/>
      <c r="C114" s="562"/>
      <c r="D114" s="562"/>
      <c r="E114" s="196">
        <f>SUM(E5,E13,E19,E27,E35,E39,E43,E47,E77,E93,E106,E87,E110)</f>
        <v>23186961</v>
      </c>
    </row>
    <row r="115" spans="1:5" ht="16.5" customHeight="1" thickBot="1" thickTop="1">
      <c r="A115" s="158"/>
      <c r="B115" s="158"/>
      <c r="C115" s="158"/>
      <c r="D115" s="158"/>
      <c r="E115" s="158"/>
    </row>
    <row r="116" spans="1:5" ht="16.5" customHeight="1" thickTop="1">
      <c r="A116" s="158"/>
      <c r="B116" s="466" t="s">
        <v>569</v>
      </c>
      <c r="C116" s="549" t="s">
        <v>570</v>
      </c>
      <c r="D116" s="549"/>
      <c r="E116" s="462">
        <v>1500000</v>
      </c>
    </row>
    <row r="117" spans="1:5" ht="15" customHeight="1" thickBot="1">
      <c r="A117" s="158"/>
      <c r="B117" s="461">
        <v>952</v>
      </c>
      <c r="C117" s="552" t="s">
        <v>318</v>
      </c>
      <c r="D117" s="552"/>
      <c r="E117" s="463">
        <v>3402786</v>
      </c>
    </row>
    <row r="118" spans="1:5" ht="14.25" customHeight="1" thickBot="1" thickTop="1">
      <c r="A118" s="158"/>
      <c r="B118" s="307"/>
      <c r="C118" s="550" t="s">
        <v>61</v>
      </c>
      <c r="D118" s="551"/>
      <c r="E118" s="464">
        <f>SUM(E116:E117)</f>
        <v>4902786</v>
      </c>
    </row>
    <row r="119" spans="1:5" ht="16.5" customHeight="1" thickTop="1">
      <c r="A119" s="158"/>
      <c r="B119" s="158"/>
      <c r="C119" s="158"/>
      <c r="D119" s="158"/>
      <c r="E119" s="158"/>
    </row>
    <row r="120" spans="1:5" ht="16.5" customHeight="1">
      <c r="A120" s="158"/>
      <c r="B120" s="158"/>
      <c r="C120" s="158"/>
      <c r="D120" s="158"/>
      <c r="E120" s="158"/>
    </row>
    <row r="121" spans="1:5" ht="16.5" customHeight="1">
      <c r="A121" s="158"/>
      <c r="B121" s="158"/>
      <c r="C121" s="158"/>
      <c r="D121" s="158"/>
      <c r="E121" s="158"/>
    </row>
    <row r="122" spans="1:5" ht="16.5" customHeight="1">
      <c r="A122" s="158"/>
      <c r="B122" s="158"/>
      <c r="C122" s="158"/>
      <c r="D122" s="158"/>
      <c r="E122" s="158"/>
    </row>
    <row r="123" spans="1:5" ht="16.5" customHeight="1">
      <c r="A123" s="158"/>
      <c r="B123" s="158"/>
      <c r="C123" s="158"/>
      <c r="D123" s="158"/>
      <c r="E123" s="158"/>
    </row>
    <row r="124" spans="1:5" ht="16.5" customHeight="1">
      <c r="A124" s="158"/>
      <c r="B124" s="158"/>
      <c r="C124" s="158"/>
      <c r="D124" s="158"/>
      <c r="E124" s="158"/>
    </row>
    <row r="125" spans="1:5" ht="16.5" customHeight="1">
      <c r="A125" s="158"/>
      <c r="B125" s="158"/>
      <c r="C125" s="158"/>
      <c r="D125" s="158"/>
      <c r="E125" s="158"/>
    </row>
    <row r="126" spans="1:5" ht="16.5" customHeight="1">
      <c r="A126" s="158"/>
      <c r="B126" s="158"/>
      <c r="C126" s="158"/>
      <c r="D126" s="158"/>
      <c r="E126" s="158"/>
    </row>
    <row r="127" spans="1:5" ht="16.5" customHeight="1">
      <c r="A127" s="158"/>
      <c r="B127" s="158"/>
      <c r="C127" s="158"/>
      <c r="D127" s="158"/>
      <c r="E127" s="158"/>
    </row>
    <row r="128" spans="1:5" ht="16.5" customHeight="1">
      <c r="A128" s="158"/>
      <c r="B128" s="158"/>
      <c r="C128" s="158"/>
      <c r="D128" s="158"/>
      <c r="E128" s="158"/>
    </row>
    <row r="129" spans="1:5" ht="16.5" customHeight="1">
      <c r="A129" s="158"/>
      <c r="B129" s="158"/>
      <c r="C129" s="158"/>
      <c r="D129" s="158"/>
      <c r="E129" s="158"/>
    </row>
    <row r="130" spans="1:5" ht="16.5" customHeight="1">
      <c r="A130" s="158"/>
      <c r="B130" s="158"/>
      <c r="C130" s="158"/>
      <c r="D130" s="158"/>
      <c r="E130" s="158"/>
    </row>
    <row r="131" spans="1:5" ht="16.5" customHeight="1">
      <c r="A131" s="158"/>
      <c r="B131" s="158"/>
      <c r="C131" s="158"/>
      <c r="D131" s="158"/>
      <c r="E131" s="158"/>
    </row>
    <row r="132" spans="1:5" ht="16.5" customHeight="1">
      <c r="A132" s="158"/>
      <c r="B132" s="158"/>
      <c r="C132" s="158"/>
      <c r="D132" s="158"/>
      <c r="E132" s="158"/>
    </row>
    <row r="133" spans="1:5" ht="16.5" customHeight="1">
      <c r="A133" s="158"/>
      <c r="B133" s="158"/>
      <c r="C133" s="158"/>
      <c r="D133" s="158"/>
      <c r="E133" s="158"/>
    </row>
    <row r="134" spans="1:5" ht="16.5" customHeight="1">
      <c r="A134" s="158"/>
      <c r="B134" s="158"/>
      <c r="C134" s="158"/>
      <c r="D134" s="158"/>
      <c r="E134" s="158"/>
    </row>
    <row r="135" spans="1:5" ht="16.5" customHeight="1">
      <c r="A135" s="158"/>
      <c r="B135" s="158"/>
      <c r="C135" s="158"/>
      <c r="D135" s="158"/>
      <c r="E135" s="158"/>
    </row>
    <row r="136" spans="1:5" ht="16.5" customHeight="1">
      <c r="A136" s="158"/>
      <c r="B136" s="158"/>
      <c r="C136" s="158"/>
      <c r="D136" s="158"/>
      <c r="E136" s="158"/>
    </row>
    <row r="137" spans="1:5" ht="16.5" customHeight="1">
      <c r="A137" s="158"/>
      <c r="B137" s="158"/>
      <c r="C137" s="158"/>
      <c r="D137" s="158"/>
      <c r="E137" s="158"/>
    </row>
    <row r="138" spans="1:5" ht="16.5" customHeight="1">
      <c r="A138" s="158"/>
      <c r="B138" s="158"/>
      <c r="C138" s="158"/>
      <c r="D138" s="158"/>
      <c r="E138" s="158"/>
    </row>
    <row r="139" spans="1:5" ht="16.5" customHeight="1">
      <c r="A139" s="158"/>
      <c r="B139" s="158"/>
      <c r="C139" s="158"/>
      <c r="D139" s="158"/>
      <c r="E139" s="158"/>
    </row>
    <row r="140" spans="1:5" ht="16.5" customHeight="1">
      <c r="A140" s="158"/>
      <c r="B140" s="158"/>
      <c r="C140" s="158"/>
      <c r="D140" s="158"/>
      <c r="E140" s="158"/>
    </row>
    <row r="141" spans="1:5" ht="16.5" customHeight="1">
      <c r="A141" s="158"/>
      <c r="B141" s="158"/>
      <c r="C141" s="158"/>
      <c r="D141" s="158"/>
      <c r="E141" s="158"/>
    </row>
    <row r="142" spans="1:5" ht="16.5" customHeight="1">
      <c r="A142" s="158"/>
      <c r="B142" s="158"/>
      <c r="C142" s="158"/>
      <c r="D142" s="158"/>
      <c r="E142" s="158"/>
    </row>
    <row r="143" spans="1:5" ht="16.5" customHeight="1">
      <c r="A143" s="158"/>
      <c r="B143" s="158"/>
      <c r="C143" s="158"/>
      <c r="D143" s="158"/>
      <c r="E143" s="158"/>
    </row>
    <row r="144" spans="1:5" ht="16.5" customHeight="1">
      <c r="A144" s="158"/>
      <c r="B144" s="158"/>
      <c r="C144" s="158"/>
      <c r="D144" s="158"/>
      <c r="E144" s="158"/>
    </row>
    <row r="145" spans="1:5" ht="16.5" customHeight="1">
      <c r="A145" s="158"/>
      <c r="B145" s="158"/>
      <c r="C145" s="158"/>
      <c r="D145" s="158"/>
      <c r="E145" s="158"/>
    </row>
    <row r="146" spans="1:5" ht="16.5" customHeight="1">
      <c r="A146" s="158"/>
      <c r="B146" s="158"/>
      <c r="C146" s="158"/>
      <c r="D146" s="158"/>
      <c r="E146" s="158"/>
    </row>
    <row r="147" spans="1:5" ht="16.5" customHeight="1">
      <c r="A147" s="158"/>
      <c r="B147" s="158"/>
      <c r="C147" s="158"/>
      <c r="D147" s="158"/>
      <c r="E147" s="158"/>
    </row>
    <row r="148" spans="1:5" ht="16.5" customHeight="1">
      <c r="A148" s="158"/>
      <c r="B148" s="158"/>
      <c r="C148" s="158"/>
      <c r="D148" s="158"/>
      <c r="E148" s="158"/>
    </row>
    <row r="149" spans="1:5" ht="16.5" customHeight="1">
      <c r="A149" s="158"/>
      <c r="B149" s="158"/>
      <c r="C149" s="158"/>
      <c r="D149" s="158"/>
      <c r="E149" s="158"/>
    </row>
    <row r="150" spans="1:5" ht="16.5" customHeight="1">
      <c r="A150" s="158"/>
      <c r="B150" s="158"/>
      <c r="C150" s="158"/>
      <c r="D150" s="158"/>
      <c r="E150" s="158"/>
    </row>
    <row r="151" spans="1:5" ht="16.5" customHeight="1">
      <c r="A151" s="158"/>
      <c r="B151" s="158"/>
      <c r="C151" s="158"/>
      <c r="D151" s="158"/>
      <c r="E151" s="158"/>
    </row>
    <row r="152" spans="1:5" ht="16.5" customHeight="1">
      <c r="A152" s="158"/>
      <c r="B152" s="158"/>
      <c r="C152" s="158"/>
      <c r="D152" s="158"/>
      <c r="E152" s="158"/>
    </row>
    <row r="153" spans="1:5" ht="16.5" customHeight="1">
      <c r="A153" s="158"/>
      <c r="B153" s="158"/>
      <c r="C153" s="158"/>
      <c r="D153" s="158"/>
      <c r="E153" s="158"/>
    </row>
    <row r="154" spans="1:5" ht="16.5" customHeight="1">
      <c r="A154" s="158"/>
      <c r="B154" s="158"/>
      <c r="C154" s="158"/>
      <c r="D154" s="158"/>
      <c r="E154" s="158"/>
    </row>
    <row r="155" spans="1:5" ht="16.5" customHeight="1">
      <c r="A155" s="158"/>
      <c r="B155" s="158"/>
      <c r="C155" s="158"/>
      <c r="D155" s="158"/>
      <c r="E155" s="158"/>
    </row>
    <row r="156" spans="1:5" ht="16.5" customHeight="1">
      <c r="A156" s="158"/>
      <c r="B156" s="158"/>
      <c r="C156" s="158"/>
      <c r="D156" s="158"/>
      <c r="E156" s="158"/>
    </row>
    <row r="157" spans="1:5" ht="16.5" customHeight="1">
      <c r="A157" s="158"/>
      <c r="B157" s="158"/>
      <c r="C157" s="158"/>
      <c r="D157" s="158"/>
      <c r="E157" s="158"/>
    </row>
    <row r="158" spans="1:5" ht="16.5" customHeight="1">
      <c r="A158" s="158"/>
      <c r="B158" s="158"/>
      <c r="C158" s="158"/>
      <c r="D158" s="158"/>
      <c r="E158" s="158"/>
    </row>
    <row r="159" spans="1:5" ht="16.5" customHeight="1">
      <c r="A159" s="158"/>
      <c r="B159" s="158"/>
      <c r="C159" s="158"/>
      <c r="D159" s="158"/>
      <c r="E159" s="158"/>
    </row>
    <row r="160" spans="1:5" ht="16.5" customHeight="1">
      <c r="A160" s="158"/>
      <c r="B160" s="158"/>
      <c r="C160" s="158"/>
      <c r="D160" s="158"/>
      <c r="E160" s="158"/>
    </row>
    <row r="161" spans="1:5" ht="16.5" customHeight="1">
      <c r="A161" s="158"/>
      <c r="B161" s="158"/>
      <c r="C161" s="158"/>
      <c r="D161" s="158"/>
      <c r="E161" s="158"/>
    </row>
    <row r="162" spans="1:5" ht="16.5" customHeight="1">
      <c r="A162" s="158"/>
      <c r="B162" s="158"/>
      <c r="C162" s="158"/>
      <c r="D162" s="158"/>
      <c r="E162" s="158"/>
    </row>
    <row r="163" spans="1:5" ht="16.5" customHeight="1">
      <c r="A163" s="158"/>
      <c r="B163" s="158"/>
      <c r="C163" s="158"/>
      <c r="D163" s="158"/>
      <c r="E163" s="158"/>
    </row>
    <row r="164" spans="1:5" ht="16.5" customHeight="1">
      <c r="A164" s="158"/>
      <c r="B164" s="158"/>
      <c r="C164" s="158"/>
      <c r="D164" s="158"/>
      <c r="E164" s="158"/>
    </row>
    <row r="165" spans="1:5" ht="16.5" customHeight="1">
      <c r="A165" s="158"/>
      <c r="B165" s="158"/>
      <c r="C165" s="158"/>
      <c r="D165" s="158"/>
      <c r="E165" s="158"/>
    </row>
    <row r="166" spans="1:5" ht="16.5" customHeight="1">
      <c r="A166" s="158"/>
      <c r="B166" s="158"/>
      <c r="C166" s="158"/>
      <c r="D166" s="158"/>
      <c r="E166" s="158"/>
    </row>
    <row r="167" spans="1:5" ht="16.5" customHeight="1">
      <c r="A167" s="158"/>
      <c r="B167" s="158"/>
      <c r="C167" s="158"/>
      <c r="D167" s="158"/>
      <c r="E167" s="158"/>
    </row>
    <row r="168" spans="1:5" ht="16.5" customHeight="1">
      <c r="A168" s="158"/>
      <c r="B168" s="158"/>
      <c r="C168" s="158"/>
      <c r="D168" s="158"/>
      <c r="E168" s="158"/>
    </row>
    <row r="169" spans="1:5" ht="16.5" customHeight="1">
      <c r="A169" s="158"/>
      <c r="B169" s="158"/>
      <c r="C169" s="158"/>
      <c r="D169" s="158"/>
      <c r="E169" s="158"/>
    </row>
    <row r="170" spans="1:5" ht="16.5" customHeight="1">
      <c r="A170" s="158"/>
      <c r="B170" s="158"/>
      <c r="C170" s="158"/>
      <c r="D170" s="158"/>
      <c r="E170" s="158"/>
    </row>
    <row r="171" spans="1:5" ht="16.5" customHeight="1">
      <c r="A171" s="158"/>
      <c r="B171" s="158"/>
      <c r="C171" s="158"/>
      <c r="D171" s="158"/>
      <c r="E171" s="158"/>
    </row>
    <row r="172" spans="1:5" ht="16.5" customHeight="1">
      <c r="A172" s="158"/>
      <c r="B172" s="158"/>
      <c r="C172" s="158"/>
      <c r="D172" s="158"/>
      <c r="E172" s="158"/>
    </row>
    <row r="173" spans="1:5" ht="16.5" customHeight="1">
      <c r="A173" s="158"/>
      <c r="B173" s="158"/>
      <c r="C173" s="158"/>
      <c r="D173" s="158"/>
      <c r="E173" s="158"/>
    </row>
    <row r="174" spans="1:5" ht="16.5" customHeight="1">
      <c r="A174" s="158"/>
      <c r="B174" s="158"/>
      <c r="C174" s="158"/>
      <c r="D174" s="158"/>
      <c r="E174" s="158"/>
    </row>
    <row r="175" spans="1:5" ht="16.5" customHeight="1">
      <c r="A175" s="158"/>
      <c r="B175" s="158"/>
      <c r="C175" s="158"/>
      <c r="D175" s="158"/>
      <c r="E175" s="158"/>
    </row>
    <row r="176" spans="1:5" ht="16.5" customHeight="1">
      <c r="A176" s="158"/>
      <c r="B176" s="158"/>
      <c r="C176" s="158"/>
      <c r="D176" s="158"/>
      <c r="E176" s="158"/>
    </row>
    <row r="177" spans="1:5" ht="16.5" customHeight="1">
      <c r="A177" s="158"/>
      <c r="B177" s="158"/>
      <c r="C177" s="158"/>
      <c r="D177" s="158"/>
      <c r="E177" s="158"/>
    </row>
    <row r="178" spans="1:5" ht="16.5" customHeight="1">
      <c r="A178" s="158"/>
      <c r="B178" s="158"/>
      <c r="C178" s="158"/>
      <c r="D178" s="158"/>
      <c r="E178" s="158"/>
    </row>
    <row r="179" spans="1:5" ht="16.5" customHeight="1">
      <c r="A179" s="158"/>
      <c r="B179" s="158"/>
      <c r="C179" s="158"/>
      <c r="D179" s="158"/>
      <c r="E179" s="158"/>
    </row>
    <row r="180" spans="1:5" ht="16.5" customHeight="1">
      <c r="A180" s="158"/>
      <c r="B180" s="158"/>
      <c r="C180" s="158"/>
      <c r="D180" s="158"/>
      <c r="E180" s="158"/>
    </row>
    <row r="181" spans="1:5" ht="16.5" customHeight="1">
      <c r="A181" s="158"/>
      <c r="B181" s="158"/>
      <c r="C181" s="158"/>
      <c r="D181" s="158"/>
      <c r="E181" s="158"/>
    </row>
    <row r="182" spans="1:5" ht="16.5" customHeight="1">
      <c r="A182" s="158"/>
      <c r="B182" s="158"/>
      <c r="C182" s="158"/>
      <c r="D182" s="158"/>
      <c r="E182" s="158"/>
    </row>
    <row r="183" spans="1:5" ht="16.5" customHeight="1">
      <c r="A183" s="158"/>
      <c r="B183" s="158"/>
      <c r="C183" s="158"/>
      <c r="D183" s="158"/>
      <c r="E183" s="158"/>
    </row>
    <row r="184" spans="1:5" ht="16.5" customHeight="1">
      <c r="A184" s="158"/>
      <c r="B184" s="158"/>
      <c r="C184" s="158"/>
      <c r="D184" s="158"/>
      <c r="E184" s="158"/>
    </row>
    <row r="185" spans="1:5" ht="16.5" customHeight="1">
      <c r="A185" s="158"/>
      <c r="B185" s="158"/>
      <c r="C185" s="158"/>
      <c r="D185" s="158"/>
      <c r="E185" s="158"/>
    </row>
    <row r="186" spans="1:5" ht="16.5" customHeight="1">
      <c r="A186" s="158"/>
      <c r="B186" s="158"/>
      <c r="C186" s="158"/>
      <c r="D186" s="158"/>
      <c r="E186" s="158"/>
    </row>
    <row r="187" spans="1:5" ht="16.5" customHeight="1">
      <c r="A187" s="158"/>
      <c r="B187" s="158"/>
      <c r="C187" s="158"/>
      <c r="D187" s="158"/>
      <c r="E187" s="158"/>
    </row>
    <row r="188" spans="1:5" ht="16.5" customHeight="1">
      <c r="A188" s="158"/>
      <c r="B188" s="158"/>
      <c r="C188" s="158"/>
      <c r="D188" s="158"/>
      <c r="E188" s="158"/>
    </row>
    <row r="189" spans="1:5" ht="16.5" customHeight="1">
      <c r="A189" s="158"/>
      <c r="B189" s="158"/>
      <c r="C189" s="158"/>
      <c r="D189" s="158"/>
      <c r="E189" s="158"/>
    </row>
    <row r="190" spans="1:5" ht="16.5" customHeight="1">
      <c r="A190" s="158"/>
      <c r="B190" s="158"/>
      <c r="C190" s="158"/>
      <c r="D190" s="158"/>
      <c r="E190" s="158"/>
    </row>
    <row r="191" spans="1:5" ht="16.5" customHeight="1">
      <c r="A191" s="158"/>
      <c r="B191" s="158"/>
      <c r="C191" s="158"/>
      <c r="D191" s="158"/>
      <c r="E191" s="158"/>
    </row>
    <row r="192" spans="1:5" ht="16.5" customHeight="1">
      <c r="A192" s="158"/>
      <c r="B192" s="158"/>
      <c r="C192" s="158"/>
      <c r="D192" s="158"/>
      <c r="E192" s="158"/>
    </row>
    <row r="193" spans="1:5" ht="16.5" customHeight="1">
      <c r="A193" s="158"/>
      <c r="B193" s="158"/>
      <c r="C193" s="158"/>
      <c r="D193" s="158"/>
      <c r="E193" s="158"/>
    </row>
    <row r="194" spans="1:5" ht="16.5" customHeight="1">
      <c r="A194" s="158"/>
      <c r="B194" s="158"/>
      <c r="C194" s="158"/>
      <c r="D194" s="158"/>
      <c r="E194" s="158"/>
    </row>
    <row r="195" spans="1:5" ht="16.5" customHeight="1">
      <c r="A195" s="158"/>
      <c r="B195" s="158"/>
      <c r="C195" s="158"/>
      <c r="D195" s="158"/>
      <c r="E195" s="158"/>
    </row>
    <row r="196" spans="1:5" ht="16.5" customHeight="1">
      <c r="A196" s="158"/>
      <c r="B196" s="158"/>
      <c r="C196" s="158"/>
      <c r="D196" s="158"/>
      <c r="E196" s="158"/>
    </row>
    <row r="197" spans="1:5" ht="16.5" customHeight="1">
      <c r="A197" s="158"/>
      <c r="B197" s="158"/>
      <c r="C197" s="158"/>
      <c r="D197" s="158"/>
      <c r="E197" s="158"/>
    </row>
    <row r="198" spans="1:5" ht="16.5" customHeight="1">
      <c r="A198" s="158"/>
      <c r="B198" s="158"/>
      <c r="C198" s="158"/>
      <c r="D198" s="158"/>
      <c r="E198" s="158"/>
    </row>
    <row r="199" spans="1:5" ht="16.5" customHeight="1">
      <c r="A199" s="158"/>
      <c r="B199" s="158"/>
      <c r="C199" s="158"/>
      <c r="D199" s="158"/>
      <c r="E199" s="158"/>
    </row>
    <row r="200" spans="1:5" ht="16.5" customHeight="1">
      <c r="A200" s="158"/>
      <c r="B200" s="158"/>
      <c r="C200" s="158"/>
      <c r="D200" s="158"/>
      <c r="E200" s="158"/>
    </row>
    <row r="201" spans="1:5" ht="16.5" customHeight="1">
      <c r="A201" s="158"/>
      <c r="B201" s="158"/>
      <c r="C201" s="158"/>
      <c r="D201" s="158"/>
      <c r="E201" s="158"/>
    </row>
    <row r="202" spans="1:5" ht="16.5" customHeight="1">
      <c r="A202" s="158"/>
      <c r="B202" s="158"/>
      <c r="C202" s="158"/>
      <c r="D202" s="158"/>
      <c r="E202" s="158"/>
    </row>
    <row r="203" spans="1:5" ht="16.5" customHeight="1">
      <c r="A203" s="158"/>
      <c r="B203" s="158"/>
      <c r="C203" s="158"/>
      <c r="D203" s="158"/>
      <c r="E203" s="158"/>
    </row>
    <row r="204" spans="1:5" ht="16.5" customHeight="1">
      <c r="A204" s="158"/>
      <c r="B204" s="158"/>
      <c r="C204" s="158"/>
      <c r="D204" s="158"/>
      <c r="E204" s="158"/>
    </row>
    <row r="205" spans="1:5" ht="16.5" customHeight="1">
      <c r="A205" s="158"/>
      <c r="B205" s="158"/>
      <c r="C205" s="158"/>
      <c r="D205" s="158"/>
      <c r="E205" s="158"/>
    </row>
    <row r="206" spans="1:5" ht="16.5" customHeight="1">
      <c r="A206" s="158"/>
      <c r="B206" s="158"/>
      <c r="C206" s="158"/>
      <c r="D206" s="158"/>
      <c r="E206" s="158"/>
    </row>
    <row r="207" spans="1:5" ht="16.5" customHeight="1">
      <c r="A207" s="158"/>
      <c r="B207" s="158"/>
      <c r="C207" s="158"/>
      <c r="D207" s="158"/>
      <c r="E207" s="158"/>
    </row>
    <row r="208" spans="1:5" ht="16.5" customHeight="1">
      <c r="A208" s="158"/>
      <c r="B208" s="158"/>
      <c r="C208" s="158"/>
      <c r="D208" s="158"/>
      <c r="E208" s="158"/>
    </row>
    <row r="209" spans="1:5" ht="16.5" customHeight="1">
      <c r="A209" s="158"/>
      <c r="B209" s="158"/>
      <c r="C209" s="158"/>
      <c r="D209" s="158"/>
      <c r="E209" s="158"/>
    </row>
    <row r="210" spans="1:5" ht="16.5" customHeight="1">
      <c r="A210" s="158"/>
      <c r="B210" s="158"/>
      <c r="C210" s="158"/>
      <c r="D210" s="158"/>
      <c r="E210" s="158"/>
    </row>
    <row r="211" spans="1:5" ht="16.5" customHeight="1">
      <c r="A211" s="158"/>
      <c r="B211" s="158"/>
      <c r="C211" s="158"/>
      <c r="D211" s="158"/>
      <c r="E211" s="158"/>
    </row>
    <row r="212" spans="1:5" ht="16.5" customHeight="1">
      <c r="A212" s="158"/>
      <c r="B212" s="158"/>
      <c r="C212" s="158"/>
      <c r="D212" s="158"/>
      <c r="E212" s="158"/>
    </row>
    <row r="213" spans="1:5" ht="16.5" customHeight="1">
      <c r="A213" s="158"/>
      <c r="B213" s="158"/>
      <c r="C213" s="158"/>
      <c r="D213" s="158"/>
      <c r="E213" s="158"/>
    </row>
    <row r="214" spans="1:5" ht="16.5" customHeight="1">
      <c r="A214" s="158"/>
      <c r="B214" s="158"/>
      <c r="C214" s="158"/>
      <c r="D214" s="158"/>
      <c r="E214" s="158"/>
    </row>
    <row r="215" spans="1:5" ht="16.5" customHeight="1">
      <c r="A215" s="158"/>
      <c r="B215" s="158"/>
      <c r="C215" s="158"/>
      <c r="D215" s="158"/>
      <c r="E215" s="158"/>
    </row>
    <row r="216" spans="1:5" ht="16.5" customHeight="1">
      <c r="A216" s="158"/>
      <c r="B216" s="158"/>
      <c r="C216" s="158"/>
      <c r="D216" s="158"/>
      <c r="E216" s="158"/>
    </row>
    <row r="217" spans="1:5" ht="16.5" customHeight="1">
      <c r="A217" s="158"/>
      <c r="B217" s="158"/>
      <c r="C217" s="158"/>
      <c r="D217" s="158"/>
      <c r="E217" s="158"/>
    </row>
    <row r="218" spans="1:5" ht="16.5" customHeight="1">
      <c r="A218" s="158"/>
      <c r="B218" s="158"/>
      <c r="C218" s="158"/>
      <c r="D218" s="158"/>
      <c r="E218" s="158"/>
    </row>
    <row r="219" spans="1:5" ht="16.5" customHeight="1">
      <c r="A219" s="158"/>
      <c r="B219" s="158"/>
      <c r="C219" s="158"/>
      <c r="D219" s="158"/>
      <c r="E219" s="158"/>
    </row>
    <row r="220" spans="1:5" ht="16.5" customHeight="1">
      <c r="A220" s="158"/>
      <c r="B220" s="158"/>
      <c r="C220" s="158"/>
      <c r="D220" s="158"/>
      <c r="E220" s="158"/>
    </row>
    <row r="221" spans="1:5" ht="16.5" customHeight="1">
      <c r="A221" s="158"/>
      <c r="B221" s="158"/>
      <c r="C221" s="158"/>
      <c r="D221" s="158"/>
      <c r="E221" s="158"/>
    </row>
    <row r="222" spans="1:5" ht="16.5" customHeight="1">
      <c r="A222" s="158"/>
      <c r="B222" s="158"/>
      <c r="C222" s="158"/>
      <c r="D222" s="158"/>
      <c r="E222" s="158"/>
    </row>
    <row r="223" spans="1:5" ht="16.5" customHeight="1">
      <c r="A223" s="158"/>
      <c r="B223" s="158"/>
      <c r="C223" s="158"/>
      <c r="D223" s="158"/>
      <c r="E223" s="158"/>
    </row>
    <row r="224" spans="1:5" ht="16.5" customHeight="1">
      <c r="A224" s="158"/>
      <c r="B224" s="158"/>
      <c r="C224" s="158"/>
      <c r="D224" s="158"/>
      <c r="E224" s="158"/>
    </row>
    <row r="225" spans="1:5" ht="16.5" customHeight="1">
      <c r="A225" s="158"/>
      <c r="B225" s="158"/>
      <c r="C225" s="158"/>
      <c r="D225" s="158"/>
      <c r="E225" s="158"/>
    </row>
    <row r="226" spans="1:5" ht="16.5" customHeight="1">
      <c r="A226" s="158"/>
      <c r="B226" s="158"/>
      <c r="C226" s="158"/>
      <c r="D226" s="158"/>
      <c r="E226" s="158"/>
    </row>
    <row r="227" spans="1:5" ht="16.5" customHeight="1">
      <c r="A227" s="158"/>
      <c r="B227" s="158"/>
      <c r="C227" s="158"/>
      <c r="D227" s="158"/>
      <c r="E227" s="158"/>
    </row>
    <row r="228" spans="1:5" ht="16.5" customHeight="1">
      <c r="A228" s="158"/>
      <c r="B228" s="158"/>
      <c r="C228" s="158"/>
      <c r="D228" s="158"/>
      <c r="E228" s="158"/>
    </row>
    <row r="229" spans="1:5" ht="16.5" customHeight="1">
      <c r="A229" s="158"/>
      <c r="B229" s="158"/>
      <c r="C229" s="158"/>
      <c r="D229" s="158"/>
      <c r="E229" s="158"/>
    </row>
    <row r="230" spans="1:5" ht="16.5" customHeight="1">
      <c r="A230" s="158"/>
      <c r="B230" s="158"/>
      <c r="C230" s="158"/>
      <c r="D230" s="158"/>
      <c r="E230" s="158"/>
    </row>
    <row r="231" spans="1:5" ht="16.5" customHeight="1">
      <c r="A231" s="158"/>
      <c r="B231" s="158"/>
      <c r="C231" s="158"/>
      <c r="D231" s="158"/>
      <c r="E231" s="158"/>
    </row>
    <row r="232" spans="1:5" ht="16.5" customHeight="1">
      <c r="A232" s="158"/>
      <c r="B232" s="158"/>
      <c r="C232" s="158"/>
      <c r="D232" s="158"/>
      <c r="E232" s="158"/>
    </row>
    <row r="233" spans="1:5" ht="16.5" customHeight="1">
      <c r="A233" s="158"/>
      <c r="B233" s="158"/>
      <c r="C233" s="158"/>
      <c r="D233" s="158"/>
      <c r="E233" s="158"/>
    </row>
    <row r="234" spans="1:5" ht="16.5" customHeight="1">
      <c r="A234" s="158"/>
      <c r="B234" s="158"/>
      <c r="C234" s="158"/>
      <c r="D234" s="158"/>
      <c r="E234" s="158"/>
    </row>
    <row r="235" spans="1:5" ht="16.5" customHeight="1">
      <c r="A235" s="158"/>
      <c r="B235" s="158"/>
      <c r="C235" s="158"/>
      <c r="D235" s="158"/>
      <c r="E235" s="158"/>
    </row>
    <row r="236" spans="1:5" ht="16.5" customHeight="1">
      <c r="A236" s="158"/>
      <c r="B236" s="158"/>
      <c r="C236" s="158"/>
      <c r="D236" s="158"/>
      <c r="E236" s="158"/>
    </row>
    <row r="237" spans="1:5" ht="16.5" customHeight="1">
      <c r="A237" s="158"/>
      <c r="B237" s="158"/>
      <c r="C237" s="158"/>
      <c r="D237" s="158"/>
      <c r="E237" s="158"/>
    </row>
    <row r="238" spans="1:5" ht="16.5" customHeight="1">
      <c r="A238" s="158"/>
      <c r="B238" s="158"/>
      <c r="C238" s="158"/>
      <c r="D238" s="158"/>
      <c r="E238" s="158"/>
    </row>
    <row r="239" spans="1:5" ht="16.5" customHeight="1">
      <c r="A239" s="158"/>
      <c r="B239" s="158"/>
      <c r="C239" s="158"/>
      <c r="D239" s="158"/>
      <c r="E239" s="158"/>
    </row>
    <row r="240" spans="1:5" ht="16.5" customHeight="1">
      <c r="A240" s="158"/>
      <c r="B240" s="158"/>
      <c r="C240" s="158"/>
      <c r="D240" s="158"/>
      <c r="E240" s="158"/>
    </row>
    <row r="241" spans="1:5" ht="16.5" customHeight="1">
      <c r="A241" s="158"/>
      <c r="B241" s="158"/>
      <c r="C241" s="158"/>
      <c r="D241" s="158"/>
      <c r="E241" s="158"/>
    </row>
    <row r="242" spans="1:5" ht="16.5" customHeight="1">
      <c r="A242" s="158"/>
      <c r="B242" s="158"/>
      <c r="C242" s="158"/>
      <c r="D242" s="158"/>
      <c r="E242" s="158"/>
    </row>
    <row r="243" spans="1:5" ht="16.5" customHeight="1">
      <c r="A243" s="158"/>
      <c r="B243" s="158"/>
      <c r="C243" s="158"/>
      <c r="D243" s="158"/>
      <c r="E243" s="158"/>
    </row>
    <row r="244" spans="1:5" ht="16.5" customHeight="1">
      <c r="A244" s="158"/>
      <c r="B244" s="158"/>
      <c r="C244" s="158"/>
      <c r="D244" s="158"/>
      <c r="E244" s="158"/>
    </row>
    <row r="245" spans="1:5" ht="16.5" customHeight="1">
      <c r="A245" s="158"/>
      <c r="B245" s="158"/>
      <c r="C245" s="158"/>
      <c r="D245" s="158"/>
      <c r="E245" s="158"/>
    </row>
    <row r="246" spans="1:5" ht="16.5" customHeight="1">
      <c r="A246" s="158"/>
      <c r="B246" s="158"/>
      <c r="C246" s="158"/>
      <c r="D246" s="158"/>
      <c r="E246" s="158"/>
    </row>
    <row r="247" spans="1:5" ht="16.5" customHeight="1">
      <c r="A247" s="158"/>
      <c r="B247" s="158"/>
      <c r="C247" s="158"/>
      <c r="D247" s="158"/>
      <c r="E247" s="158"/>
    </row>
    <row r="248" spans="1:5" ht="16.5" customHeight="1">
      <c r="A248" s="158"/>
      <c r="B248" s="158"/>
      <c r="C248" s="158"/>
      <c r="D248" s="158"/>
      <c r="E248" s="158"/>
    </row>
    <row r="249" spans="1:5" ht="16.5" customHeight="1">
      <c r="A249" s="158"/>
      <c r="B249" s="158"/>
      <c r="C249" s="158"/>
      <c r="D249" s="158"/>
      <c r="E249" s="158"/>
    </row>
    <row r="250" spans="1:5" ht="16.5" customHeight="1">
      <c r="A250" s="158"/>
      <c r="B250" s="158"/>
      <c r="C250" s="158"/>
      <c r="D250" s="158"/>
      <c r="E250" s="158"/>
    </row>
    <row r="251" spans="1:5" ht="16.5" customHeight="1">
      <c r="A251" s="158"/>
      <c r="B251" s="158"/>
      <c r="C251" s="158"/>
      <c r="D251" s="158"/>
      <c r="E251" s="158"/>
    </row>
    <row r="252" spans="1:5" ht="16.5" customHeight="1">
      <c r="A252" s="158"/>
      <c r="B252" s="158"/>
      <c r="C252" s="158"/>
      <c r="D252" s="158"/>
      <c r="E252" s="158"/>
    </row>
    <row r="253" spans="1:5" ht="16.5" customHeight="1">
      <c r="A253" s="158"/>
      <c r="B253" s="158"/>
      <c r="C253" s="158"/>
      <c r="D253" s="158"/>
      <c r="E253" s="158"/>
    </row>
    <row r="254" spans="1:5" ht="16.5" customHeight="1">
      <c r="A254" s="158"/>
      <c r="B254" s="158"/>
      <c r="C254" s="158"/>
      <c r="D254" s="158"/>
      <c r="E254" s="158"/>
    </row>
    <row r="255" spans="1:5" ht="16.5" customHeight="1">
      <c r="A255" s="158"/>
      <c r="B255" s="158"/>
      <c r="C255" s="158"/>
      <c r="D255" s="158"/>
      <c r="E255" s="158"/>
    </row>
    <row r="256" spans="1:5" ht="16.5" customHeight="1">
      <c r="A256" s="158"/>
      <c r="B256" s="158"/>
      <c r="C256" s="158"/>
      <c r="D256" s="158"/>
      <c r="E256" s="158"/>
    </row>
    <row r="257" spans="1:5" ht="16.5" customHeight="1">
      <c r="A257" s="158"/>
      <c r="B257" s="158"/>
      <c r="C257" s="158"/>
      <c r="D257" s="158"/>
      <c r="E257" s="158"/>
    </row>
    <row r="258" spans="1:5" ht="16.5" customHeight="1">
      <c r="A258" s="158"/>
      <c r="B258" s="158"/>
      <c r="C258" s="158"/>
      <c r="D258" s="158"/>
      <c r="E258" s="158"/>
    </row>
    <row r="259" spans="1:5" ht="16.5" customHeight="1">
      <c r="A259" s="158"/>
      <c r="B259" s="158"/>
      <c r="C259" s="158"/>
      <c r="D259" s="158"/>
      <c r="E259" s="158"/>
    </row>
    <row r="260" spans="1:5" ht="16.5" customHeight="1">
      <c r="A260" s="158"/>
      <c r="B260" s="158"/>
      <c r="C260" s="158"/>
      <c r="D260" s="158"/>
      <c r="E260" s="158"/>
    </row>
    <row r="261" spans="1:5" ht="16.5" customHeight="1">
      <c r="A261" s="158"/>
      <c r="B261" s="158"/>
      <c r="C261" s="158"/>
      <c r="D261" s="158"/>
      <c r="E261" s="158"/>
    </row>
    <row r="262" spans="1:5" ht="16.5" customHeight="1">
      <c r="A262" s="158"/>
      <c r="B262" s="158"/>
      <c r="C262" s="158"/>
      <c r="D262" s="158"/>
      <c r="E262" s="158"/>
    </row>
    <row r="263" spans="1:5" ht="16.5" customHeight="1">
      <c r="A263" s="158"/>
      <c r="B263" s="158"/>
      <c r="C263" s="158"/>
      <c r="D263" s="158"/>
      <c r="E263" s="158"/>
    </row>
    <row r="264" spans="1:5" ht="16.5" customHeight="1">
      <c r="A264" s="158"/>
      <c r="B264" s="158"/>
      <c r="C264" s="158"/>
      <c r="D264" s="158"/>
      <c r="E264" s="158"/>
    </row>
    <row r="265" spans="1:5" ht="16.5" customHeight="1">
      <c r="A265" s="158"/>
      <c r="B265" s="158"/>
      <c r="C265" s="158"/>
      <c r="D265" s="158"/>
      <c r="E265" s="158"/>
    </row>
    <row r="266" spans="1:5" ht="16.5" customHeight="1">
      <c r="A266" s="158"/>
      <c r="B266" s="158"/>
      <c r="C266" s="158"/>
      <c r="D266" s="158"/>
      <c r="E266" s="158"/>
    </row>
    <row r="267" spans="1:5" ht="16.5" customHeight="1">
      <c r="A267" s="158"/>
      <c r="B267" s="158"/>
      <c r="C267" s="158"/>
      <c r="D267" s="158"/>
      <c r="E267" s="158"/>
    </row>
    <row r="268" spans="1:5" ht="16.5" customHeight="1">
      <c r="A268" s="158"/>
      <c r="B268" s="158"/>
      <c r="C268" s="158"/>
      <c r="D268" s="158"/>
      <c r="E268" s="158"/>
    </row>
    <row r="269" spans="1:5" ht="16.5" customHeight="1">
      <c r="A269" s="158"/>
      <c r="B269" s="158"/>
      <c r="C269" s="158"/>
      <c r="D269" s="158"/>
      <c r="E269" s="158"/>
    </row>
    <row r="270" spans="1:5" ht="16.5" customHeight="1">
      <c r="A270" s="158"/>
      <c r="B270" s="158"/>
      <c r="C270" s="158"/>
      <c r="D270" s="158"/>
      <c r="E270" s="158"/>
    </row>
    <row r="271" spans="1:5" ht="16.5" customHeight="1">
      <c r="A271" s="158"/>
      <c r="B271" s="158"/>
      <c r="C271" s="158"/>
      <c r="D271" s="158"/>
      <c r="E271" s="158"/>
    </row>
    <row r="272" spans="1:5" ht="16.5" customHeight="1">
      <c r="A272" s="158"/>
      <c r="B272" s="158"/>
      <c r="C272" s="158"/>
      <c r="D272" s="158"/>
      <c r="E272" s="158"/>
    </row>
    <row r="273" spans="1:5" ht="16.5" customHeight="1">
      <c r="A273" s="158"/>
      <c r="B273" s="158"/>
      <c r="C273" s="158"/>
      <c r="D273" s="158"/>
      <c r="E273" s="158"/>
    </row>
    <row r="274" spans="1:5" ht="16.5" customHeight="1">
      <c r="A274" s="158"/>
      <c r="B274" s="158"/>
      <c r="C274" s="158"/>
      <c r="D274" s="158"/>
      <c r="E274" s="158"/>
    </row>
    <row r="275" spans="1:5" ht="16.5" customHeight="1">
      <c r="A275" s="158"/>
      <c r="B275" s="158"/>
      <c r="C275" s="158"/>
      <c r="D275" s="158"/>
      <c r="E275" s="158"/>
    </row>
    <row r="276" spans="1:5" ht="16.5" customHeight="1">
      <c r="A276" s="158"/>
      <c r="B276" s="158"/>
      <c r="C276" s="158"/>
      <c r="D276" s="158"/>
      <c r="E276" s="158"/>
    </row>
    <row r="277" spans="1:5" ht="16.5" customHeight="1">
      <c r="A277" s="158"/>
      <c r="B277" s="158"/>
      <c r="C277" s="158"/>
      <c r="D277" s="158"/>
      <c r="E277" s="158"/>
    </row>
    <row r="278" spans="1:5" ht="16.5" customHeight="1">
      <c r="A278" s="158"/>
      <c r="B278" s="158"/>
      <c r="C278" s="158"/>
      <c r="D278" s="158"/>
      <c r="E278" s="158"/>
    </row>
    <row r="279" spans="1:5" ht="16.5" customHeight="1">
      <c r="A279" s="158"/>
      <c r="B279" s="158"/>
      <c r="C279" s="158"/>
      <c r="D279" s="158"/>
      <c r="E279" s="158"/>
    </row>
    <row r="280" spans="1:5" ht="16.5" customHeight="1">
      <c r="A280" s="158"/>
      <c r="B280" s="158"/>
      <c r="C280" s="158"/>
      <c r="D280" s="158"/>
      <c r="E280" s="158"/>
    </row>
    <row r="281" spans="1:5" ht="16.5" customHeight="1">
      <c r="A281" s="158"/>
      <c r="B281" s="158"/>
      <c r="C281" s="158"/>
      <c r="D281" s="158"/>
      <c r="E281" s="158"/>
    </row>
    <row r="282" spans="1:5" ht="16.5" customHeight="1">
      <c r="A282" s="158"/>
      <c r="B282" s="158"/>
      <c r="C282" s="158"/>
      <c r="D282" s="158"/>
      <c r="E282" s="158"/>
    </row>
    <row r="283" spans="1:5" ht="16.5" customHeight="1">
      <c r="A283" s="158"/>
      <c r="B283" s="158"/>
      <c r="C283" s="158"/>
      <c r="D283" s="158"/>
      <c r="E283" s="158"/>
    </row>
    <row r="284" spans="1:5" ht="16.5" customHeight="1">
      <c r="A284" s="158"/>
      <c r="B284" s="158"/>
      <c r="C284" s="158"/>
      <c r="D284" s="158"/>
      <c r="E284" s="158"/>
    </row>
    <row r="285" spans="1:5" ht="16.5" customHeight="1">
      <c r="A285" s="158"/>
      <c r="B285" s="158"/>
      <c r="C285" s="158"/>
      <c r="D285" s="158"/>
      <c r="E285" s="158"/>
    </row>
    <row r="286" spans="1:5" ht="16.5" customHeight="1">
      <c r="A286" s="158"/>
      <c r="B286" s="158"/>
      <c r="C286" s="158"/>
      <c r="D286" s="158"/>
      <c r="E286" s="158"/>
    </row>
    <row r="287" spans="1:5" ht="16.5" customHeight="1">
      <c r="A287" s="158"/>
      <c r="B287" s="158"/>
      <c r="C287" s="158"/>
      <c r="D287" s="158"/>
      <c r="E287" s="158"/>
    </row>
    <row r="288" spans="1:5" ht="16.5" customHeight="1">
      <c r="A288" s="158"/>
      <c r="B288" s="158"/>
      <c r="C288" s="158"/>
      <c r="D288" s="158"/>
      <c r="E288" s="158"/>
    </row>
    <row r="289" spans="1:5" ht="16.5" customHeight="1">
      <c r="A289" s="158"/>
      <c r="B289" s="158"/>
      <c r="C289" s="158"/>
      <c r="D289" s="158"/>
      <c r="E289" s="158"/>
    </row>
    <row r="290" spans="1:5" ht="16.5" customHeight="1">
      <c r="A290" s="158"/>
      <c r="B290" s="158"/>
      <c r="C290" s="158"/>
      <c r="D290" s="158"/>
      <c r="E290" s="158"/>
    </row>
    <row r="291" spans="1:5" ht="16.5" customHeight="1">
      <c r="A291" s="158"/>
      <c r="B291" s="158"/>
      <c r="C291" s="158"/>
      <c r="D291" s="158"/>
      <c r="E291" s="158"/>
    </row>
    <row r="292" spans="1:5" ht="16.5" customHeight="1">
      <c r="A292" s="158"/>
      <c r="B292" s="158"/>
      <c r="C292" s="158"/>
      <c r="D292" s="158"/>
      <c r="E292" s="158"/>
    </row>
    <row r="293" spans="1:5" ht="16.5" customHeight="1">
      <c r="A293" s="158"/>
      <c r="B293" s="158"/>
      <c r="C293" s="158"/>
      <c r="D293" s="158"/>
      <c r="E293" s="158"/>
    </row>
    <row r="294" spans="1:5" ht="16.5" customHeight="1">
      <c r="A294" s="158"/>
      <c r="B294" s="158"/>
      <c r="C294" s="158"/>
      <c r="D294" s="158"/>
      <c r="E294" s="158"/>
    </row>
    <row r="295" spans="1:5" ht="16.5" customHeight="1">
      <c r="A295" s="158"/>
      <c r="B295" s="158"/>
      <c r="C295" s="158"/>
      <c r="D295" s="158"/>
      <c r="E295" s="158"/>
    </row>
    <row r="296" spans="1:5" ht="16.5" customHeight="1">
      <c r="A296" s="158"/>
      <c r="B296" s="158"/>
      <c r="C296" s="158"/>
      <c r="D296" s="158"/>
      <c r="E296" s="158"/>
    </row>
    <row r="297" spans="1:5" ht="16.5" customHeight="1">
      <c r="A297" s="158"/>
      <c r="B297" s="158"/>
      <c r="C297" s="158"/>
      <c r="D297" s="158"/>
      <c r="E297" s="158"/>
    </row>
    <row r="298" spans="1:5" ht="16.5" customHeight="1">
      <c r="A298" s="158"/>
      <c r="B298" s="158"/>
      <c r="C298" s="158"/>
      <c r="D298" s="158"/>
      <c r="E298" s="158"/>
    </row>
    <row r="299" spans="1:5" ht="16.5" customHeight="1">
      <c r="A299" s="158"/>
      <c r="B299" s="158"/>
      <c r="C299" s="158"/>
      <c r="D299" s="158"/>
      <c r="E299" s="158"/>
    </row>
    <row r="300" spans="1:5" ht="16.5" customHeight="1">
      <c r="A300" s="158"/>
      <c r="B300" s="158"/>
      <c r="C300" s="158"/>
      <c r="D300" s="158"/>
      <c r="E300" s="158"/>
    </row>
    <row r="301" spans="1:5" ht="16.5" customHeight="1">
      <c r="A301" s="158"/>
      <c r="B301" s="158"/>
      <c r="C301" s="158"/>
      <c r="D301" s="158"/>
      <c r="E301" s="158"/>
    </row>
    <row r="302" spans="1:5" ht="16.5" customHeight="1">
      <c r="A302" s="158"/>
      <c r="B302" s="158"/>
      <c r="C302" s="158"/>
      <c r="D302" s="158"/>
      <c r="E302" s="158"/>
    </row>
    <row r="303" spans="1:5" ht="16.5" customHeight="1">
      <c r="A303" s="158"/>
      <c r="B303" s="158"/>
      <c r="C303" s="158"/>
      <c r="D303" s="158"/>
      <c r="E303" s="158"/>
    </row>
    <row r="304" spans="1:5" ht="16.5" customHeight="1">
      <c r="A304" s="158"/>
      <c r="B304" s="158"/>
      <c r="C304" s="158"/>
      <c r="D304" s="158"/>
      <c r="E304" s="158"/>
    </row>
    <row r="305" spans="1:5" ht="16.5" customHeight="1">
      <c r="A305" s="158"/>
      <c r="B305" s="158"/>
      <c r="C305" s="158"/>
      <c r="D305" s="158"/>
      <c r="E305" s="158"/>
    </row>
    <row r="306" spans="1:5" ht="16.5" customHeight="1">
      <c r="A306" s="158"/>
      <c r="B306" s="158"/>
      <c r="C306" s="158"/>
      <c r="D306" s="158"/>
      <c r="E306" s="158"/>
    </row>
    <row r="307" spans="1:5" ht="16.5" customHeight="1">
      <c r="A307" s="158"/>
      <c r="B307" s="158"/>
      <c r="C307" s="158"/>
      <c r="D307" s="158"/>
      <c r="E307" s="158"/>
    </row>
    <row r="308" spans="1:5" ht="16.5" customHeight="1">
      <c r="A308" s="158"/>
      <c r="B308" s="158"/>
      <c r="C308" s="158"/>
      <c r="D308" s="158"/>
      <c r="E308" s="158"/>
    </row>
    <row r="309" spans="1:5" ht="16.5" customHeight="1">
      <c r="A309" s="158"/>
      <c r="B309" s="158"/>
      <c r="C309" s="158"/>
      <c r="D309" s="158"/>
      <c r="E309" s="158"/>
    </row>
    <row r="310" spans="1:5" ht="16.5" customHeight="1">
      <c r="A310" s="158"/>
      <c r="B310" s="158"/>
      <c r="C310" s="158"/>
      <c r="D310" s="158"/>
      <c r="E310" s="158"/>
    </row>
    <row r="311" spans="1:5" ht="16.5" customHeight="1">
      <c r="A311" s="158"/>
      <c r="B311" s="158"/>
      <c r="C311" s="158"/>
      <c r="D311" s="158"/>
      <c r="E311" s="158"/>
    </row>
    <row r="312" spans="1:5" ht="16.5" customHeight="1">
      <c r="A312" s="158"/>
      <c r="B312" s="158"/>
      <c r="C312" s="158"/>
      <c r="D312" s="158"/>
      <c r="E312" s="158"/>
    </row>
    <row r="313" spans="1:5" ht="16.5" customHeight="1">
      <c r="A313" s="158"/>
      <c r="B313" s="158"/>
      <c r="C313" s="158"/>
      <c r="D313" s="158"/>
      <c r="E313" s="158"/>
    </row>
    <row r="314" spans="1:5" ht="16.5" customHeight="1">
      <c r="A314" s="158"/>
      <c r="B314" s="158"/>
      <c r="C314" s="158"/>
      <c r="D314" s="158"/>
      <c r="E314" s="158"/>
    </row>
    <row r="315" spans="1:5" ht="16.5" customHeight="1">
      <c r="A315" s="158"/>
      <c r="B315" s="158"/>
      <c r="C315" s="158"/>
      <c r="D315" s="158"/>
      <c r="E315" s="158"/>
    </row>
    <row r="316" spans="1:5" ht="16.5" customHeight="1">
      <c r="A316" s="158"/>
      <c r="B316" s="158"/>
      <c r="C316" s="158"/>
      <c r="D316" s="158"/>
      <c r="E316" s="158"/>
    </row>
    <row r="317" spans="1:5" ht="16.5" customHeight="1">
      <c r="A317" s="158"/>
      <c r="B317" s="158"/>
      <c r="C317" s="158"/>
      <c r="D317" s="158"/>
      <c r="E317" s="158"/>
    </row>
    <row r="318" spans="1:5" ht="16.5" customHeight="1">
      <c r="A318" s="158"/>
      <c r="B318" s="158"/>
      <c r="C318" s="158"/>
      <c r="D318" s="158"/>
      <c r="E318" s="158"/>
    </row>
    <row r="319" spans="1:5" ht="16.5" customHeight="1">
      <c r="A319" s="158"/>
      <c r="B319" s="158"/>
      <c r="C319" s="158"/>
      <c r="D319" s="158"/>
      <c r="E319" s="158"/>
    </row>
    <row r="320" spans="1:5" ht="16.5" customHeight="1">
      <c r="A320" s="158"/>
      <c r="B320" s="158"/>
      <c r="C320" s="158"/>
      <c r="D320" s="158"/>
      <c r="E320" s="158"/>
    </row>
    <row r="321" spans="1:5" ht="16.5" customHeight="1">
      <c r="A321" s="158"/>
      <c r="B321" s="158"/>
      <c r="C321" s="158"/>
      <c r="D321" s="158"/>
      <c r="E321" s="158"/>
    </row>
    <row r="322" spans="1:5" ht="16.5" customHeight="1">
      <c r="A322" s="158"/>
      <c r="B322" s="158"/>
      <c r="C322" s="158"/>
      <c r="D322" s="158"/>
      <c r="E322" s="158"/>
    </row>
    <row r="323" spans="1:5" ht="16.5" customHeight="1">
      <c r="A323" s="158"/>
      <c r="B323" s="158"/>
      <c r="C323" s="158"/>
      <c r="D323" s="158"/>
      <c r="E323" s="158"/>
    </row>
    <row r="324" spans="1:5" ht="16.5" customHeight="1">
      <c r="A324" s="158"/>
      <c r="B324" s="158"/>
      <c r="C324" s="158"/>
      <c r="D324" s="158"/>
      <c r="E324" s="158"/>
    </row>
    <row r="325" spans="1:5" ht="16.5" customHeight="1">
      <c r="A325" s="158"/>
      <c r="B325" s="158"/>
      <c r="C325" s="158"/>
      <c r="D325" s="158"/>
      <c r="E325" s="158"/>
    </row>
    <row r="326" spans="1:5" ht="16.5" customHeight="1">
      <c r="A326" s="158"/>
      <c r="B326" s="158"/>
      <c r="C326" s="158"/>
      <c r="D326" s="158"/>
      <c r="E326" s="158"/>
    </row>
    <row r="327" spans="1:5" ht="16.5" customHeight="1">
      <c r="A327" s="158"/>
      <c r="B327" s="158"/>
      <c r="C327" s="158"/>
      <c r="D327" s="158"/>
      <c r="E327" s="158"/>
    </row>
    <row r="328" spans="1:5" ht="16.5" customHeight="1">
      <c r="A328" s="158"/>
      <c r="B328" s="158"/>
      <c r="C328" s="158"/>
      <c r="D328" s="158"/>
      <c r="E328" s="158"/>
    </row>
    <row r="329" spans="1:5" ht="16.5" customHeight="1">
      <c r="A329" s="158"/>
      <c r="B329" s="158"/>
      <c r="C329" s="158"/>
      <c r="D329" s="158"/>
      <c r="E329" s="158"/>
    </row>
    <row r="330" spans="1:5" ht="16.5" customHeight="1">
      <c r="A330" s="158"/>
      <c r="B330" s="158"/>
      <c r="C330" s="158"/>
      <c r="D330" s="158"/>
      <c r="E330" s="158"/>
    </row>
    <row r="331" spans="1:5" ht="16.5" customHeight="1">
      <c r="A331" s="158"/>
      <c r="B331" s="158"/>
      <c r="C331" s="158"/>
      <c r="D331" s="158"/>
      <c r="E331" s="158"/>
    </row>
    <row r="332" spans="1:5" ht="16.5" customHeight="1">
      <c r="A332" s="158"/>
      <c r="B332" s="158"/>
      <c r="C332" s="158"/>
      <c r="D332" s="158"/>
      <c r="E332" s="158"/>
    </row>
    <row r="333" spans="1:5" ht="16.5" customHeight="1">
      <c r="A333" s="158"/>
      <c r="B333" s="158"/>
      <c r="C333" s="158"/>
      <c r="D333" s="158"/>
      <c r="E333" s="158"/>
    </row>
    <row r="334" spans="1:5" ht="16.5" customHeight="1">
      <c r="A334" s="158"/>
      <c r="B334" s="158"/>
      <c r="C334" s="158"/>
      <c r="D334" s="158"/>
      <c r="E334" s="158"/>
    </row>
    <row r="335" spans="1:5" ht="16.5" customHeight="1">
      <c r="A335" s="158"/>
      <c r="B335" s="158"/>
      <c r="C335" s="158"/>
      <c r="D335" s="158"/>
      <c r="E335" s="158"/>
    </row>
    <row r="336" spans="1:5" ht="16.5" customHeight="1">
      <c r="A336" s="158"/>
      <c r="B336" s="158"/>
      <c r="C336" s="158"/>
      <c r="D336" s="158"/>
      <c r="E336" s="158"/>
    </row>
    <row r="337" spans="1:5" ht="16.5" customHeight="1">
      <c r="A337" s="158"/>
      <c r="B337" s="158"/>
      <c r="C337" s="158"/>
      <c r="D337" s="158"/>
      <c r="E337" s="158"/>
    </row>
    <row r="338" spans="1:5" ht="16.5" customHeight="1">
      <c r="A338" s="158"/>
      <c r="B338" s="158"/>
      <c r="C338" s="158"/>
      <c r="D338" s="158"/>
      <c r="E338" s="158"/>
    </row>
    <row r="339" spans="1:5" ht="16.5" customHeight="1">
      <c r="A339" s="158"/>
      <c r="B339" s="158"/>
      <c r="C339" s="158"/>
      <c r="D339" s="158"/>
      <c r="E339" s="158"/>
    </row>
    <row r="340" spans="1:5" ht="16.5" customHeight="1">
      <c r="A340" s="158"/>
      <c r="B340" s="158"/>
      <c r="C340" s="158"/>
      <c r="D340" s="158"/>
      <c r="E340" s="158"/>
    </row>
    <row r="341" spans="1:5" ht="16.5" customHeight="1">
      <c r="A341" s="158"/>
      <c r="B341" s="158"/>
      <c r="C341" s="158"/>
      <c r="D341" s="158"/>
      <c r="E341" s="158"/>
    </row>
    <row r="342" spans="1:5" ht="16.5" customHeight="1">
      <c r="A342" s="158"/>
      <c r="B342" s="158"/>
      <c r="C342" s="158"/>
      <c r="D342" s="158"/>
      <c r="E342" s="158"/>
    </row>
    <row r="343" spans="1:5" ht="16.5" customHeight="1">
      <c r="A343" s="158"/>
      <c r="B343" s="158"/>
      <c r="C343" s="158"/>
      <c r="D343" s="158"/>
      <c r="E343" s="158"/>
    </row>
    <row r="344" spans="1:5" ht="16.5" customHeight="1">
      <c r="A344" s="158"/>
      <c r="B344" s="158"/>
      <c r="C344" s="158"/>
      <c r="D344" s="158"/>
      <c r="E344" s="158"/>
    </row>
    <row r="345" spans="1:5" ht="16.5" customHeight="1">
      <c r="A345" s="158"/>
      <c r="B345" s="158"/>
      <c r="C345" s="158"/>
      <c r="D345" s="158"/>
      <c r="E345" s="158"/>
    </row>
    <row r="346" spans="1:5" ht="16.5" customHeight="1">
      <c r="A346" s="158"/>
      <c r="B346" s="158"/>
      <c r="C346" s="158"/>
      <c r="D346" s="158"/>
      <c r="E346" s="158"/>
    </row>
    <row r="347" spans="1:5" ht="16.5" customHeight="1">
      <c r="A347" s="158"/>
      <c r="B347" s="158"/>
      <c r="C347" s="158"/>
      <c r="D347" s="158"/>
      <c r="E347" s="158"/>
    </row>
    <row r="348" spans="1:5" ht="16.5" customHeight="1">
      <c r="A348" s="158"/>
      <c r="B348" s="158"/>
      <c r="C348" s="158"/>
      <c r="D348" s="158"/>
      <c r="E348" s="158"/>
    </row>
    <row r="349" spans="1:5" ht="16.5" customHeight="1">
      <c r="A349" s="158"/>
      <c r="B349" s="158"/>
      <c r="C349" s="158"/>
      <c r="D349" s="158"/>
      <c r="E349" s="158"/>
    </row>
    <row r="350" spans="1:5" ht="16.5" customHeight="1">
      <c r="A350" s="158"/>
      <c r="B350" s="158"/>
      <c r="C350" s="158"/>
      <c r="D350" s="158"/>
      <c r="E350" s="158"/>
    </row>
    <row r="351" spans="1:5" ht="16.5" customHeight="1">
      <c r="A351" s="158"/>
      <c r="B351" s="158"/>
      <c r="C351" s="158"/>
      <c r="D351" s="158"/>
      <c r="E351" s="158"/>
    </row>
    <row r="352" spans="1:5" ht="16.5" customHeight="1">
      <c r="A352" s="158"/>
      <c r="B352" s="158"/>
      <c r="C352" s="158"/>
      <c r="D352" s="158"/>
      <c r="E352" s="158"/>
    </row>
    <row r="353" spans="1:5" ht="16.5" customHeight="1">
      <c r="A353" s="158"/>
      <c r="B353" s="158"/>
      <c r="C353" s="158"/>
      <c r="D353" s="158"/>
      <c r="E353" s="158"/>
    </row>
    <row r="354" spans="1:5" ht="16.5" customHeight="1">
      <c r="A354" s="158"/>
      <c r="B354" s="158"/>
      <c r="C354" s="158"/>
      <c r="D354" s="158"/>
      <c r="E354" s="158"/>
    </row>
    <row r="355" spans="1:5" ht="16.5" customHeight="1">
      <c r="A355" s="158"/>
      <c r="B355" s="158"/>
      <c r="C355" s="158"/>
      <c r="D355" s="158"/>
      <c r="E355" s="158"/>
    </row>
    <row r="356" spans="1:5" ht="16.5" customHeight="1">
      <c r="A356" s="158"/>
      <c r="B356" s="158"/>
      <c r="C356" s="158"/>
      <c r="D356" s="158"/>
      <c r="E356" s="158"/>
    </row>
    <row r="357" spans="1:5" ht="16.5" customHeight="1">
      <c r="A357" s="158"/>
      <c r="B357" s="158"/>
      <c r="C357" s="158"/>
      <c r="D357" s="158"/>
      <c r="E357" s="158"/>
    </row>
    <row r="358" spans="1:5" ht="16.5" customHeight="1">
      <c r="A358" s="158"/>
      <c r="B358" s="158"/>
      <c r="C358" s="158"/>
      <c r="D358" s="158"/>
      <c r="E358" s="158"/>
    </row>
    <row r="359" spans="1:5" ht="16.5" customHeight="1">
      <c r="A359" s="158"/>
      <c r="B359" s="158"/>
      <c r="C359" s="158"/>
      <c r="D359" s="158"/>
      <c r="E359" s="158"/>
    </row>
    <row r="360" spans="1:5" ht="16.5" customHeight="1">
      <c r="A360" s="158"/>
      <c r="B360" s="158"/>
      <c r="C360" s="158"/>
      <c r="D360" s="158"/>
      <c r="E360" s="158"/>
    </row>
    <row r="361" spans="1:5" ht="16.5" customHeight="1">
      <c r="A361" s="158"/>
      <c r="B361" s="158"/>
      <c r="C361" s="158"/>
      <c r="D361" s="158"/>
      <c r="E361" s="158"/>
    </row>
    <row r="362" spans="1:5" ht="16.5" customHeight="1">
      <c r="A362" s="158"/>
      <c r="B362" s="158"/>
      <c r="C362" s="158"/>
      <c r="D362" s="158"/>
      <c r="E362" s="158"/>
    </row>
    <row r="363" spans="1:5" ht="16.5" customHeight="1">
      <c r="A363" s="158"/>
      <c r="B363" s="158"/>
      <c r="C363" s="158"/>
      <c r="D363" s="158"/>
      <c r="E363" s="158"/>
    </row>
    <row r="364" spans="1:5" ht="16.5" customHeight="1">
      <c r="A364" s="158"/>
      <c r="B364" s="158"/>
      <c r="C364" s="158"/>
      <c r="D364" s="158"/>
      <c r="E364" s="158"/>
    </row>
    <row r="365" spans="1:5" ht="16.5" customHeight="1">
      <c r="A365" s="158"/>
      <c r="B365" s="158"/>
      <c r="C365" s="158"/>
      <c r="D365" s="158"/>
      <c r="E365" s="158"/>
    </row>
    <row r="366" spans="1:5" ht="16.5" customHeight="1">
      <c r="A366" s="158"/>
      <c r="B366" s="158"/>
      <c r="C366" s="158"/>
      <c r="D366" s="158"/>
      <c r="E366" s="158"/>
    </row>
    <row r="367" spans="1:5" ht="16.5" customHeight="1">
      <c r="A367" s="158"/>
      <c r="B367" s="158"/>
      <c r="C367" s="158"/>
      <c r="D367" s="158"/>
      <c r="E367" s="158"/>
    </row>
    <row r="368" spans="1:5" ht="16.5" customHeight="1">
      <c r="A368" s="158"/>
      <c r="B368" s="158"/>
      <c r="C368" s="158"/>
      <c r="D368" s="158"/>
      <c r="E368" s="158"/>
    </row>
    <row r="369" spans="1:5" ht="16.5" customHeight="1">
      <c r="A369" s="158"/>
      <c r="B369" s="158"/>
      <c r="C369" s="158"/>
      <c r="D369" s="158"/>
      <c r="E369" s="158"/>
    </row>
    <row r="370" spans="1:5" ht="16.5" customHeight="1">
      <c r="A370" s="158"/>
      <c r="B370" s="158"/>
      <c r="C370" s="158"/>
      <c r="D370" s="158"/>
      <c r="E370" s="158"/>
    </row>
    <row r="371" spans="1:5" ht="16.5" customHeight="1">
      <c r="A371" s="158"/>
      <c r="B371" s="158"/>
      <c r="C371" s="158"/>
      <c r="D371" s="158"/>
      <c r="E371" s="158"/>
    </row>
    <row r="372" spans="1:5" ht="16.5" customHeight="1">
      <c r="A372" s="158"/>
      <c r="B372" s="158"/>
      <c r="C372" s="158"/>
      <c r="D372" s="158"/>
      <c r="E372" s="158"/>
    </row>
    <row r="373" spans="1:5" ht="16.5" customHeight="1">
      <c r="A373" s="158"/>
      <c r="B373" s="158"/>
      <c r="C373" s="158"/>
      <c r="D373" s="158"/>
      <c r="E373" s="158"/>
    </row>
    <row r="374" spans="1:5" ht="16.5" customHeight="1">
      <c r="A374" s="158"/>
      <c r="B374" s="158"/>
      <c r="C374" s="158"/>
      <c r="D374" s="158"/>
      <c r="E374" s="158"/>
    </row>
    <row r="375" spans="1:5" ht="16.5" customHeight="1">
      <c r="A375" s="158"/>
      <c r="B375" s="158"/>
      <c r="C375" s="158"/>
      <c r="D375" s="158"/>
      <c r="E375" s="158"/>
    </row>
    <row r="376" spans="1:5" ht="16.5" customHeight="1">
      <c r="A376" s="158"/>
      <c r="B376" s="158"/>
      <c r="C376" s="158"/>
      <c r="D376" s="158"/>
      <c r="E376" s="158"/>
    </row>
    <row r="377" spans="1:5" ht="16.5" customHeight="1">
      <c r="A377" s="158"/>
      <c r="B377" s="158"/>
      <c r="C377" s="158"/>
      <c r="D377" s="158"/>
      <c r="E377" s="158"/>
    </row>
    <row r="378" spans="1:5" ht="16.5" customHeight="1">
      <c r="A378" s="158"/>
      <c r="B378" s="158"/>
      <c r="C378" s="158"/>
      <c r="D378" s="158"/>
      <c r="E378" s="158"/>
    </row>
    <row r="379" spans="1:5" ht="16.5" customHeight="1">
      <c r="A379" s="158"/>
      <c r="B379" s="158"/>
      <c r="C379" s="158"/>
      <c r="D379" s="158"/>
      <c r="E379" s="158"/>
    </row>
    <row r="380" spans="1:5" ht="16.5" customHeight="1">
      <c r="A380" s="158"/>
      <c r="B380" s="158"/>
      <c r="C380" s="158"/>
      <c r="D380" s="158"/>
      <c r="E380" s="158"/>
    </row>
    <row r="381" spans="1:5" ht="16.5" customHeight="1">
      <c r="A381" s="158"/>
      <c r="B381" s="158"/>
      <c r="C381" s="158"/>
      <c r="D381" s="158"/>
      <c r="E381" s="158"/>
    </row>
    <row r="382" spans="1:5" ht="16.5" customHeight="1">
      <c r="A382" s="158"/>
      <c r="B382" s="158"/>
      <c r="C382" s="158"/>
      <c r="D382" s="158"/>
      <c r="E382" s="158"/>
    </row>
    <row r="383" spans="1:5" ht="16.5" customHeight="1">
      <c r="A383" s="158"/>
      <c r="B383" s="158"/>
      <c r="C383" s="158"/>
      <c r="D383" s="158"/>
      <c r="E383" s="158"/>
    </row>
    <row r="384" spans="1:5" ht="16.5" customHeight="1">
      <c r="A384" s="158"/>
      <c r="B384" s="158"/>
      <c r="C384" s="158"/>
      <c r="D384" s="158"/>
      <c r="E384" s="158"/>
    </row>
    <row r="385" spans="1:5" ht="16.5" customHeight="1">
      <c r="A385" s="158"/>
      <c r="B385" s="158"/>
      <c r="C385" s="158"/>
      <c r="D385" s="158"/>
      <c r="E385" s="158"/>
    </row>
    <row r="386" spans="1:5" ht="16.5" customHeight="1">
      <c r="A386" s="158"/>
      <c r="B386" s="158"/>
      <c r="C386" s="158"/>
      <c r="D386" s="158"/>
      <c r="E386" s="158"/>
    </row>
    <row r="387" spans="1:5" ht="16.5" customHeight="1">
      <c r="A387" s="158"/>
      <c r="B387" s="158"/>
      <c r="C387" s="158"/>
      <c r="D387" s="158"/>
      <c r="E387" s="158"/>
    </row>
    <row r="388" spans="1:5" ht="16.5" customHeight="1">
      <c r="A388" s="158"/>
      <c r="B388" s="158"/>
      <c r="C388" s="158"/>
      <c r="D388" s="158"/>
      <c r="E388" s="158"/>
    </row>
    <row r="389" spans="1:5" ht="16.5" customHeight="1">
      <c r="A389" s="158"/>
      <c r="B389" s="158"/>
      <c r="C389" s="158"/>
      <c r="D389" s="158"/>
      <c r="E389" s="158"/>
    </row>
    <row r="390" spans="1:5" ht="16.5" customHeight="1">
      <c r="A390" s="158"/>
      <c r="B390" s="158"/>
      <c r="C390" s="158"/>
      <c r="D390" s="158"/>
      <c r="E390" s="158"/>
    </row>
    <row r="391" spans="1:5" ht="16.5" customHeight="1">
      <c r="A391" s="158"/>
      <c r="B391" s="158"/>
      <c r="C391" s="158"/>
      <c r="D391" s="158"/>
      <c r="E391" s="158"/>
    </row>
    <row r="392" spans="1:5" ht="16.5" customHeight="1">
      <c r="A392" s="158"/>
      <c r="B392" s="158"/>
      <c r="C392" s="158"/>
      <c r="D392" s="158"/>
      <c r="E392" s="158"/>
    </row>
    <row r="393" spans="1:5" ht="16.5" customHeight="1">
      <c r="A393" s="158"/>
      <c r="B393" s="158"/>
      <c r="C393" s="158"/>
      <c r="D393" s="158"/>
      <c r="E393" s="158"/>
    </row>
    <row r="394" spans="1:5" ht="16.5" customHeight="1">
      <c r="A394" s="158"/>
      <c r="B394" s="158"/>
      <c r="C394" s="158"/>
      <c r="D394" s="158"/>
      <c r="E394" s="158"/>
    </row>
    <row r="395" spans="1:5" ht="16.5" customHeight="1">
      <c r="A395" s="158"/>
      <c r="B395" s="158"/>
      <c r="C395" s="158"/>
      <c r="D395" s="158"/>
      <c r="E395" s="158"/>
    </row>
    <row r="396" spans="1:5" ht="16.5" customHeight="1">
      <c r="A396" s="158"/>
      <c r="B396" s="158"/>
      <c r="C396" s="158"/>
      <c r="D396" s="158"/>
      <c r="E396" s="158"/>
    </row>
    <row r="397" spans="1:5" ht="16.5" customHeight="1">
      <c r="A397" s="158"/>
      <c r="B397" s="158"/>
      <c r="C397" s="158"/>
      <c r="D397" s="158"/>
      <c r="E397" s="158"/>
    </row>
    <row r="398" spans="1:5" ht="16.5" customHeight="1">
      <c r="A398" s="158"/>
      <c r="B398" s="158"/>
      <c r="C398" s="158"/>
      <c r="D398" s="158"/>
      <c r="E398" s="158"/>
    </row>
    <row r="399" spans="1:5" ht="16.5" customHeight="1">
      <c r="A399" s="158"/>
      <c r="B399" s="158"/>
      <c r="C399" s="158"/>
      <c r="D399" s="158"/>
      <c r="E399" s="158"/>
    </row>
    <row r="400" spans="1:5" ht="16.5" customHeight="1">
      <c r="A400" s="158"/>
      <c r="B400" s="158"/>
      <c r="C400" s="158"/>
      <c r="D400" s="158"/>
      <c r="E400" s="158"/>
    </row>
    <row r="401" spans="1:5" ht="16.5" customHeight="1">
      <c r="A401" s="158"/>
      <c r="B401" s="158"/>
      <c r="C401" s="158"/>
      <c r="D401" s="158"/>
      <c r="E401" s="158"/>
    </row>
    <row r="402" spans="1:5" ht="16.5" customHeight="1">
      <c r="A402" s="158"/>
      <c r="B402" s="158"/>
      <c r="C402" s="158"/>
      <c r="D402" s="158"/>
      <c r="E402" s="158"/>
    </row>
    <row r="403" spans="1:5" ht="16.5" customHeight="1">
      <c r="A403" s="158"/>
      <c r="B403" s="158"/>
      <c r="C403" s="158"/>
      <c r="D403" s="158"/>
      <c r="E403" s="158"/>
    </row>
    <row r="404" spans="1:5" ht="16.5" customHeight="1">
      <c r="A404" s="158"/>
      <c r="B404" s="158"/>
      <c r="C404" s="158"/>
      <c r="D404" s="158"/>
      <c r="E404" s="158"/>
    </row>
    <row r="405" spans="1:5" ht="16.5" customHeight="1">
      <c r="A405" s="158"/>
      <c r="B405" s="158"/>
      <c r="C405" s="158"/>
      <c r="D405" s="158"/>
      <c r="E405" s="158"/>
    </row>
    <row r="406" spans="1:5" ht="16.5" customHeight="1">
      <c r="A406" s="158"/>
      <c r="B406" s="158"/>
      <c r="C406" s="158"/>
      <c r="D406" s="158"/>
      <c r="E406" s="158"/>
    </row>
    <row r="407" spans="1:5" ht="16.5" customHeight="1">
      <c r="A407" s="158"/>
      <c r="B407" s="158"/>
      <c r="C407" s="158"/>
      <c r="D407" s="158"/>
      <c r="E407" s="158"/>
    </row>
    <row r="408" spans="1:5" ht="16.5" customHeight="1">
      <c r="A408" s="158"/>
      <c r="B408" s="158"/>
      <c r="C408" s="158"/>
      <c r="D408" s="158"/>
      <c r="E408" s="158"/>
    </row>
    <row r="409" spans="1:5" ht="16.5" customHeight="1">
      <c r="A409" s="158"/>
      <c r="B409" s="158"/>
      <c r="C409" s="158"/>
      <c r="D409" s="158"/>
      <c r="E409" s="158"/>
    </row>
    <row r="410" spans="1:5" ht="16.5" customHeight="1">
      <c r="A410" s="158"/>
      <c r="B410" s="158"/>
      <c r="C410" s="158"/>
      <c r="D410" s="158"/>
      <c r="E410" s="158"/>
    </row>
    <row r="411" spans="1:5" ht="16.5" customHeight="1">
      <c r="A411" s="158"/>
      <c r="B411" s="158"/>
      <c r="C411" s="158"/>
      <c r="D411" s="158"/>
      <c r="E411" s="158"/>
    </row>
    <row r="412" spans="1:5" ht="16.5" customHeight="1">
      <c r="A412" s="158"/>
      <c r="B412" s="158"/>
      <c r="C412" s="158"/>
      <c r="D412" s="158"/>
      <c r="E412" s="158"/>
    </row>
    <row r="413" spans="1:5" ht="16.5" customHeight="1">
      <c r="A413" s="158"/>
      <c r="B413" s="158"/>
      <c r="C413" s="158"/>
      <c r="D413" s="158"/>
      <c r="E413" s="158"/>
    </row>
    <row r="414" spans="1:5" ht="16.5" customHeight="1">
      <c r="A414" s="158"/>
      <c r="B414" s="158"/>
      <c r="C414" s="158"/>
      <c r="D414" s="158"/>
      <c r="E414" s="158"/>
    </row>
    <row r="415" spans="1:5" ht="16.5" customHeight="1">
      <c r="A415" s="158"/>
      <c r="B415" s="158"/>
      <c r="C415" s="158"/>
      <c r="D415" s="158"/>
      <c r="E415" s="158"/>
    </row>
    <row r="416" spans="1:5" ht="16.5" customHeight="1">
      <c r="A416" s="158"/>
      <c r="B416" s="158"/>
      <c r="C416" s="158"/>
      <c r="D416" s="158"/>
      <c r="E416" s="158"/>
    </row>
    <row r="417" spans="1:5" ht="16.5" customHeight="1">
      <c r="A417" s="158"/>
      <c r="B417" s="158"/>
      <c r="C417" s="158"/>
      <c r="D417" s="158"/>
      <c r="E417" s="158"/>
    </row>
    <row r="418" spans="1:5" ht="16.5" customHeight="1">
      <c r="A418" s="158"/>
      <c r="B418" s="158"/>
      <c r="C418" s="158"/>
      <c r="D418" s="158"/>
      <c r="E418" s="158"/>
    </row>
    <row r="419" spans="1:5" ht="16.5" customHeight="1">
      <c r="A419" s="158"/>
      <c r="B419" s="158"/>
      <c r="C419" s="158"/>
      <c r="D419" s="158"/>
      <c r="E419" s="158"/>
    </row>
    <row r="420" spans="1:5" ht="16.5" customHeight="1">
      <c r="A420" s="158"/>
      <c r="B420" s="158"/>
      <c r="C420" s="158"/>
      <c r="D420" s="158"/>
      <c r="E420" s="158"/>
    </row>
    <row r="421" spans="1:5" ht="16.5" customHeight="1">
      <c r="A421" s="158"/>
      <c r="B421" s="158"/>
      <c r="C421" s="158"/>
      <c r="D421" s="158"/>
      <c r="E421" s="158"/>
    </row>
    <row r="422" spans="1:5" ht="16.5" customHeight="1">
      <c r="A422" s="158"/>
      <c r="B422" s="158"/>
      <c r="C422" s="158"/>
      <c r="D422" s="158"/>
      <c r="E422" s="158"/>
    </row>
    <row r="423" spans="1:5" ht="16.5" customHeight="1">
      <c r="A423" s="158"/>
      <c r="B423" s="158"/>
      <c r="C423" s="158"/>
      <c r="D423" s="158"/>
      <c r="E423" s="158"/>
    </row>
    <row r="424" spans="1:5" ht="16.5" customHeight="1">
      <c r="A424" s="158"/>
      <c r="B424" s="158"/>
      <c r="C424" s="158"/>
      <c r="D424" s="158"/>
      <c r="E424" s="158"/>
    </row>
    <row r="425" spans="1:5" ht="16.5" customHeight="1">
      <c r="A425" s="158"/>
      <c r="B425" s="158"/>
      <c r="C425" s="158"/>
      <c r="D425" s="158"/>
      <c r="E425" s="158"/>
    </row>
    <row r="426" spans="1:5" ht="16.5" customHeight="1">
      <c r="A426" s="158"/>
      <c r="B426" s="158"/>
      <c r="C426" s="158"/>
      <c r="D426" s="158"/>
      <c r="E426" s="158"/>
    </row>
    <row r="427" spans="1:5" ht="16.5" customHeight="1">
      <c r="A427" s="158"/>
      <c r="B427" s="158"/>
      <c r="C427" s="158"/>
      <c r="D427" s="158"/>
      <c r="E427" s="158"/>
    </row>
    <row r="428" spans="1:5" ht="16.5" customHeight="1">
      <c r="A428" s="158"/>
      <c r="B428" s="158"/>
      <c r="C428" s="158"/>
      <c r="D428" s="158"/>
      <c r="E428" s="158"/>
    </row>
    <row r="429" spans="1:5" ht="16.5" customHeight="1">
      <c r="A429" s="158"/>
      <c r="B429" s="158"/>
      <c r="C429" s="158"/>
      <c r="D429" s="158"/>
      <c r="E429" s="158"/>
    </row>
    <row r="430" spans="1:5" ht="16.5" customHeight="1">
      <c r="A430" s="158"/>
      <c r="B430" s="158"/>
      <c r="C430" s="158"/>
      <c r="D430" s="158"/>
      <c r="E430" s="158"/>
    </row>
    <row r="431" spans="1:5" ht="16.5" customHeight="1">
      <c r="A431" s="158"/>
      <c r="B431" s="158"/>
      <c r="C431" s="158"/>
      <c r="D431" s="158"/>
      <c r="E431" s="158"/>
    </row>
    <row r="432" spans="1:5" ht="16.5" customHeight="1">
      <c r="A432" s="158"/>
      <c r="B432" s="158"/>
      <c r="C432" s="158"/>
      <c r="D432" s="158"/>
      <c r="E432" s="158"/>
    </row>
    <row r="433" spans="1:5" ht="16.5" customHeight="1">
      <c r="A433" s="158"/>
      <c r="B433" s="158"/>
      <c r="C433" s="158"/>
      <c r="D433" s="158"/>
      <c r="E433" s="158"/>
    </row>
    <row r="434" spans="1:5" ht="16.5" customHeight="1">
      <c r="A434" s="158"/>
      <c r="B434" s="158"/>
      <c r="C434" s="158"/>
      <c r="D434" s="158"/>
      <c r="E434" s="158"/>
    </row>
    <row r="435" spans="1:5" ht="16.5" customHeight="1">
      <c r="A435" s="158"/>
      <c r="B435" s="158"/>
      <c r="C435" s="158"/>
      <c r="D435" s="158"/>
      <c r="E435" s="158"/>
    </row>
    <row r="436" spans="1:5" ht="16.5" customHeight="1">
      <c r="A436" s="158"/>
      <c r="B436" s="158"/>
      <c r="C436" s="158"/>
      <c r="D436" s="158"/>
      <c r="E436" s="158"/>
    </row>
    <row r="437" spans="1:5" ht="16.5" customHeight="1">
      <c r="A437" s="158"/>
      <c r="B437" s="158"/>
      <c r="C437" s="158"/>
      <c r="D437" s="158"/>
      <c r="E437" s="158"/>
    </row>
    <row r="438" spans="1:5" ht="16.5" customHeight="1">
      <c r="A438" s="158"/>
      <c r="B438" s="158"/>
      <c r="C438" s="158"/>
      <c r="D438" s="158"/>
      <c r="E438" s="158"/>
    </row>
    <row r="439" spans="1:5" ht="16.5" customHeight="1">
      <c r="A439" s="158"/>
      <c r="B439" s="158"/>
      <c r="C439" s="158"/>
      <c r="D439" s="158"/>
      <c r="E439" s="158"/>
    </row>
    <row r="440" spans="1:5" ht="16.5" customHeight="1">
      <c r="A440" s="158"/>
      <c r="B440" s="158"/>
      <c r="C440" s="158"/>
      <c r="D440" s="158"/>
      <c r="E440" s="158"/>
    </row>
    <row r="441" spans="1:5" ht="16.5" customHeight="1">
      <c r="A441" s="158"/>
      <c r="B441" s="158"/>
      <c r="C441" s="158"/>
      <c r="D441" s="158"/>
      <c r="E441" s="158"/>
    </row>
    <row r="442" spans="1:5" ht="16.5" customHeight="1">
      <c r="A442" s="158"/>
      <c r="B442" s="158"/>
      <c r="C442" s="158"/>
      <c r="D442" s="158"/>
      <c r="E442" s="158"/>
    </row>
    <row r="443" spans="1:5" ht="16.5" customHeight="1">
      <c r="A443" s="158"/>
      <c r="B443" s="158"/>
      <c r="C443" s="158"/>
      <c r="D443" s="158"/>
      <c r="E443" s="158"/>
    </row>
    <row r="444" spans="1:5" ht="16.5" customHeight="1">
      <c r="A444" s="158"/>
      <c r="B444" s="158"/>
      <c r="C444" s="158"/>
      <c r="D444" s="158"/>
      <c r="E444" s="158"/>
    </row>
    <row r="445" spans="1:5" ht="16.5" customHeight="1">
      <c r="A445" s="158"/>
      <c r="B445" s="158"/>
      <c r="C445" s="158"/>
      <c r="D445" s="158"/>
      <c r="E445" s="158"/>
    </row>
    <row r="446" spans="1:5" ht="16.5" customHeight="1">
      <c r="A446" s="158"/>
      <c r="B446" s="158"/>
      <c r="C446" s="158"/>
      <c r="D446" s="158"/>
      <c r="E446" s="158"/>
    </row>
    <row r="447" spans="1:5" ht="16.5" customHeight="1">
      <c r="A447" s="158"/>
      <c r="B447" s="158"/>
      <c r="C447" s="158"/>
      <c r="D447" s="158"/>
      <c r="E447" s="158"/>
    </row>
    <row r="448" spans="1:5" ht="16.5" customHeight="1">
      <c r="A448" s="158"/>
      <c r="B448" s="158"/>
      <c r="C448" s="158"/>
      <c r="D448" s="158"/>
      <c r="E448" s="158"/>
    </row>
    <row r="449" spans="1:5" ht="16.5" customHeight="1">
      <c r="A449" s="158"/>
      <c r="B449" s="158"/>
      <c r="C449" s="158"/>
      <c r="D449" s="158"/>
      <c r="E449" s="158"/>
    </row>
    <row r="450" spans="1:5" ht="16.5" customHeight="1">
      <c r="A450" s="158"/>
      <c r="B450" s="158"/>
      <c r="C450" s="158"/>
      <c r="D450" s="158"/>
      <c r="E450" s="158"/>
    </row>
    <row r="451" spans="1:5" ht="16.5" customHeight="1">
      <c r="A451" s="158"/>
      <c r="B451" s="158"/>
      <c r="C451" s="158"/>
      <c r="D451" s="158"/>
      <c r="E451" s="158"/>
    </row>
    <row r="452" spans="1:5" ht="16.5" customHeight="1">
      <c r="A452" s="158"/>
      <c r="B452" s="158"/>
      <c r="C452" s="158"/>
      <c r="D452" s="158"/>
      <c r="E452" s="158"/>
    </row>
    <row r="453" spans="1:5" ht="16.5" customHeight="1">
      <c r="A453" s="158"/>
      <c r="B453" s="158"/>
      <c r="C453" s="158"/>
      <c r="D453" s="158"/>
      <c r="E453" s="158"/>
    </row>
    <row r="454" spans="1:5" ht="16.5" customHeight="1">
      <c r="A454" s="158"/>
      <c r="B454" s="158"/>
      <c r="C454" s="158"/>
      <c r="D454" s="158"/>
      <c r="E454" s="158"/>
    </row>
    <row r="455" spans="1:5" ht="16.5" customHeight="1">
      <c r="A455" s="158"/>
      <c r="B455" s="158"/>
      <c r="C455" s="158"/>
      <c r="D455" s="158"/>
      <c r="E455" s="158"/>
    </row>
    <row r="456" spans="1:5" ht="16.5" customHeight="1">
      <c r="A456" s="158"/>
      <c r="B456" s="158"/>
      <c r="C456" s="158"/>
      <c r="D456" s="158"/>
      <c r="E456" s="158"/>
    </row>
    <row r="457" spans="1:5" ht="16.5" customHeight="1">
      <c r="A457" s="158"/>
      <c r="B457" s="158"/>
      <c r="C457" s="158"/>
      <c r="D457" s="158"/>
      <c r="E457" s="158"/>
    </row>
    <row r="458" spans="1:5" ht="16.5" customHeight="1">
      <c r="A458" s="158"/>
      <c r="B458" s="158"/>
      <c r="C458" s="158"/>
      <c r="D458" s="158"/>
      <c r="E458" s="158"/>
    </row>
    <row r="459" spans="1:5" ht="16.5" customHeight="1">
      <c r="A459" s="158"/>
      <c r="B459" s="158"/>
      <c r="C459" s="158"/>
      <c r="D459" s="158"/>
      <c r="E459" s="158"/>
    </row>
    <row r="460" spans="1:5" ht="16.5" customHeight="1">
      <c r="A460" s="158"/>
      <c r="B460" s="158"/>
      <c r="C460" s="158"/>
      <c r="D460" s="158"/>
      <c r="E460" s="158"/>
    </row>
    <row r="461" spans="1:5" ht="16.5" customHeight="1">
      <c r="A461" s="158"/>
      <c r="B461" s="158"/>
      <c r="C461" s="158"/>
      <c r="D461" s="158"/>
      <c r="E461" s="158"/>
    </row>
    <row r="462" spans="1:5" ht="16.5" customHeight="1">
      <c r="A462" s="158"/>
      <c r="B462" s="158"/>
      <c r="C462" s="158"/>
      <c r="D462" s="158"/>
      <c r="E462" s="158"/>
    </row>
    <row r="463" spans="1:5" ht="16.5" customHeight="1">
      <c r="A463" s="158"/>
      <c r="B463" s="158"/>
      <c r="C463" s="158"/>
      <c r="D463" s="158"/>
      <c r="E463" s="158"/>
    </row>
    <row r="464" spans="1:5" ht="16.5" customHeight="1">
      <c r="A464" s="158"/>
      <c r="B464" s="158"/>
      <c r="C464" s="158"/>
      <c r="D464" s="158"/>
      <c r="E464" s="158"/>
    </row>
    <row r="465" spans="1:5" ht="16.5" customHeight="1">
      <c r="A465" s="158"/>
      <c r="B465" s="158"/>
      <c r="C465" s="158"/>
      <c r="D465" s="158"/>
      <c r="E465" s="158"/>
    </row>
    <row r="466" spans="1:5" ht="16.5" customHeight="1">
      <c r="A466" s="158"/>
      <c r="B466" s="158"/>
      <c r="C466" s="158"/>
      <c r="D466" s="158"/>
      <c r="E466" s="158"/>
    </row>
    <row r="467" spans="1:5" ht="16.5" customHeight="1">
      <c r="A467" s="158"/>
      <c r="B467" s="158"/>
      <c r="C467" s="158"/>
      <c r="D467" s="158"/>
      <c r="E467" s="158"/>
    </row>
    <row r="468" spans="1:5" ht="16.5" customHeight="1">
      <c r="A468" s="158"/>
      <c r="B468" s="158"/>
      <c r="C468" s="158"/>
      <c r="D468" s="158"/>
      <c r="E468" s="158"/>
    </row>
    <row r="469" spans="1:5" ht="16.5" customHeight="1">
      <c r="A469" s="158"/>
      <c r="B469" s="158"/>
      <c r="C469" s="158"/>
      <c r="D469" s="158"/>
      <c r="E469" s="158"/>
    </row>
    <row r="470" spans="1:5" ht="16.5" customHeight="1">
      <c r="A470" s="158"/>
      <c r="B470" s="158"/>
      <c r="C470" s="158"/>
      <c r="D470" s="158"/>
      <c r="E470" s="158"/>
    </row>
    <row r="471" spans="1:5" ht="16.5" customHeight="1">
      <c r="A471" s="158"/>
      <c r="B471" s="158"/>
      <c r="C471" s="158"/>
      <c r="D471" s="158"/>
      <c r="E471" s="158"/>
    </row>
    <row r="472" spans="1:5" ht="16.5" customHeight="1">
      <c r="A472" s="158"/>
      <c r="B472" s="158"/>
      <c r="C472" s="158"/>
      <c r="D472" s="158"/>
      <c r="E472" s="158"/>
    </row>
    <row r="473" spans="1:5" ht="16.5" customHeight="1">
      <c r="A473" s="158"/>
      <c r="B473" s="158"/>
      <c r="C473" s="158"/>
      <c r="D473" s="158"/>
      <c r="E473" s="158"/>
    </row>
    <row r="474" spans="1:5" ht="16.5" customHeight="1">
      <c r="A474" s="158"/>
      <c r="B474" s="158"/>
      <c r="C474" s="158"/>
      <c r="D474" s="158"/>
      <c r="E474" s="158"/>
    </row>
    <row r="475" spans="1:5" ht="16.5" customHeight="1">
      <c r="A475" s="158"/>
      <c r="B475" s="158"/>
      <c r="C475" s="158"/>
      <c r="D475" s="158"/>
      <c r="E475" s="158"/>
    </row>
    <row r="476" spans="1:5" ht="16.5" customHeight="1">
      <c r="A476" s="158"/>
      <c r="B476" s="158"/>
      <c r="C476" s="158"/>
      <c r="D476" s="158"/>
      <c r="E476" s="158"/>
    </row>
    <row r="477" spans="1:5" ht="16.5" customHeight="1">
      <c r="A477" s="158"/>
      <c r="B477" s="158"/>
      <c r="C477" s="158"/>
      <c r="D477" s="158"/>
      <c r="E477" s="158"/>
    </row>
    <row r="478" spans="1:5" ht="16.5" customHeight="1">
      <c r="A478" s="158"/>
      <c r="B478" s="158"/>
      <c r="C478" s="158"/>
      <c r="D478" s="158"/>
      <c r="E478" s="158"/>
    </row>
    <row r="479" spans="1:5" ht="16.5" customHeight="1">
      <c r="A479" s="158"/>
      <c r="B479" s="158"/>
      <c r="C479" s="158"/>
      <c r="D479" s="158"/>
      <c r="E479" s="158"/>
    </row>
    <row r="480" spans="1:5" ht="16.5" customHeight="1">
      <c r="A480" s="158"/>
      <c r="B480" s="158"/>
      <c r="C480" s="158"/>
      <c r="D480" s="158"/>
      <c r="E480" s="158"/>
    </row>
    <row r="481" spans="1:5" ht="16.5" customHeight="1">
      <c r="A481" s="158"/>
      <c r="B481" s="158"/>
      <c r="C481" s="158"/>
      <c r="D481" s="158"/>
      <c r="E481" s="158"/>
    </row>
    <row r="482" spans="1:5" ht="16.5" customHeight="1">
      <c r="A482" s="158"/>
      <c r="B482" s="158"/>
      <c r="C482" s="158"/>
      <c r="D482" s="158"/>
      <c r="E482" s="158"/>
    </row>
    <row r="483" spans="1:5" ht="16.5" customHeight="1">
      <c r="A483" s="158"/>
      <c r="B483" s="158"/>
      <c r="C483" s="158"/>
      <c r="D483" s="158"/>
      <c r="E483" s="158"/>
    </row>
    <row r="484" spans="1:5" ht="16.5" customHeight="1">
      <c r="A484" s="158"/>
      <c r="B484" s="158"/>
      <c r="C484" s="158"/>
      <c r="D484" s="158"/>
      <c r="E484" s="158"/>
    </row>
    <row r="485" spans="1:5" ht="16.5" customHeight="1">
      <c r="A485" s="158"/>
      <c r="B485" s="158"/>
      <c r="C485" s="158"/>
      <c r="D485" s="158"/>
      <c r="E485" s="158"/>
    </row>
    <row r="486" spans="1:5" ht="16.5" customHeight="1">
      <c r="A486" s="158"/>
      <c r="B486" s="158"/>
      <c r="C486" s="158"/>
      <c r="D486" s="158"/>
      <c r="E486" s="158"/>
    </row>
    <row r="487" spans="1:5" ht="16.5" customHeight="1">
      <c r="A487" s="158"/>
      <c r="B487" s="158"/>
      <c r="C487" s="158"/>
      <c r="D487" s="158"/>
      <c r="E487" s="158"/>
    </row>
    <row r="488" spans="1:5" ht="16.5" customHeight="1">
      <c r="A488" s="158"/>
      <c r="B488" s="158"/>
      <c r="C488" s="158"/>
      <c r="D488" s="158"/>
      <c r="E488" s="158"/>
    </row>
    <row r="489" spans="1:5" ht="16.5" customHeight="1">
      <c r="A489" s="158"/>
      <c r="B489" s="158"/>
      <c r="C489" s="158"/>
      <c r="D489" s="158"/>
      <c r="E489" s="158"/>
    </row>
    <row r="490" spans="1:5" ht="16.5" customHeight="1">
      <c r="A490" s="158"/>
      <c r="B490" s="158"/>
      <c r="C490" s="158"/>
      <c r="D490" s="158"/>
      <c r="E490" s="158"/>
    </row>
    <row r="491" spans="1:5" ht="16.5" customHeight="1">
      <c r="A491" s="158"/>
      <c r="B491" s="158"/>
      <c r="C491" s="158"/>
      <c r="D491" s="158"/>
      <c r="E491" s="158"/>
    </row>
    <row r="492" spans="1:5" ht="16.5" customHeight="1">
      <c r="A492" s="158"/>
      <c r="B492" s="158"/>
      <c r="C492" s="158"/>
      <c r="D492" s="158"/>
      <c r="E492" s="158"/>
    </row>
    <row r="493" spans="1:5" ht="16.5" customHeight="1">
      <c r="A493" s="158"/>
      <c r="B493" s="158"/>
      <c r="C493" s="158"/>
      <c r="D493" s="158"/>
      <c r="E493" s="158"/>
    </row>
    <row r="494" spans="1:5" ht="16.5" customHeight="1">
      <c r="A494" s="158"/>
      <c r="B494" s="158"/>
      <c r="C494" s="158"/>
      <c r="D494" s="158"/>
      <c r="E494" s="158"/>
    </row>
    <row r="495" spans="1:5" ht="16.5" customHeight="1">
      <c r="A495" s="158"/>
      <c r="B495" s="158"/>
      <c r="C495" s="158"/>
      <c r="D495" s="158"/>
      <c r="E495" s="158"/>
    </row>
    <row r="496" spans="1:5" ht="16.5" customHeight="1">
      <c r="A496" s="158"/>
      <c r="B496" s="158"/>
      <c r="C496" s="158"/>
      <c r="D496" s="158"/>
      <c r="E496" s="158"/>
    </row>
    <row r="497" spans="1:5" ht="16.5" customHeight="1">
      <c r="A497" s="158"/>
      <c r="B497" s="158"/>
      <c r="C497" s="158"/>
      <c r="D497" s="158"/>
      <c r="E497" s="158"/>
    </row>
    <row r="498" spans="1:5" ht="16.5" customHeight="1">
      <c r="A498" s="158"/>
      <c r="B498" s="158"/>
      <c r="C498" s="158"/>
      <c r="D498" s="158"/>
      <c r="E498" s="158"/>
    </row>
    <row r="499" spans="1:5" ht="16.5" customHeight="1">
      <c r="A499" s="158"/>
      <c r="B499" s="158"/>
      <c r="C499" s="158"/>
      <c r="D499" s="158"/>
      <c r="E499" s="158"/>
    </row>
    <row r="500" spans="1:5" ht="16.5" customHeight="1">
      <c r="A500" s="158"/>
      <c r="B500" s="158"/>
      <c r="C500" s="158"/>
      <c r="D500" s="158"/>
      <c r="E500" s="158"/>
    </row>
    <row r="501" spans="1:5" ht="16.5" customHeight="1">
      <c r="A501" s="158"/>
      <c r="B501" s="158"/>
      <c r="C501" s="158"/>
      <c r="D501" s="158"/>
      <c r="E501" s="158"/>
    </row>
    <row r="502" spans="1:5" ht="16.5" customHeight="1">
      <c r="A502" s="158"/>
      <c r="B502" s="158"/>
      <c r="C502" s="158"/>
      <c r="D502" s="158"/>
      <c r="E502" s="158"/>
    </row>
    <row r="503" spans="1:5" ht="16.5" customHeight="1">
      <c r="A503" s="158"/>
      <c r="B503" s="158"/>
      <c r="C503" s="158"/>
      <c r="D503" s="158"/>
      <c r="E503" s="158"/>
    </row>
    <row r="504" spans="1:5" ht="16.5" customHeight="1">
      <c r="A504" s="158"/>
      <c r="B504" s="158"/>
      <c r="C504" s="158"/>
      <c r="D504" s="158"/>
      <c r="E504" s="158"/>
    </row>
    <row r="505" spans="1:5" ht="16.5" customHeight="1">
      <c r="A505" s="158"/>
      <c r="B505" s="158"/>
      <c r="C505" s="158"/>
      <c r="D505" s="158"/>
      <c r="E505" s="158"/>
    </row>
    <row r="506" spans="1:5" ht="16.5" customHeight="1">
      <c r="A506" s="158"/>
      <c r="B506" s="158"/>
      <c r="C506" s="158"/>
      <c r="D506" s="158"/>
      <c r="E506" s="158"/>
    </row>
    <row r="507" spans="1:5" ht="16.5" customHeight="1">
      <c r="A507" s="158"/>
      <c r="B507" s="158"/>
      <c r="C507" s="158"/>
      <c r="D507" s="158"/>
      <c r="E507" s="158"/>
    </row>
    <row r="508" spans="1:5" ht="16.5" customHeight="1">
      <c r="A508" s="158"/>
      <c r="B508" s="158"/>
      <c r="C508" s="158"/>
      <c r="D508" s="158"/>
      <c r="E508" s="158"/>
    </row>
    <row r="509" spans="1:5" ht="16.5" customHeight="1">
      <c r="A509" s="158"/>
      <c r="B509" s="158"/>
      <c r="C509" s="158"/>
      <c r="D509" s="158"/>
      <c r="E509" s="158"/>
    </row>
    <row r="510" spans="1:5" ht="16.5" customHeight="1">
      <c r="A510" s="158"/>
      <c r="B510" s="158"/>
      <c r="C510" s="158"/>
      <c r="D510" s="158"/>
      <c r="E510" s="158"/>
    </row>
    <row r="511" spans="1:5" ht="16.5" customHeight="1">
      <c r="A511" s="158"/>
      <c r="B511" s="158"/>
      <c r="C511" s="158"/>
      <c r="D511" s="158"/>
      <c r="E511" s="158"/>
    </row>
    <row r="512" spans="1:5" ht="16.5" customHeight="1">
      <c r="A512" s="158"/>
      <c r="B512" s="158"/>
      <c r="C512" s="158"/>
      <c r="D512" s="158"/>
      <c r="E512" s="158"/>
    </row>
    <row r="513" spans="1:5" ht="16.5" customHeight="1">
      <c r="A513" s="158"/>
      <c r="B513" s="158"/>
      <c r="C513" s="158"/>
      <c r="D513" s="158"/>
      <c r="E513" s="158"/>
    </row>
    <row r="514" spans="1:5" ht="16.5" customHeight="1">
      <c r="A514" s="158"/>
      <c r="B514" s="158"/>
      <c r="C514" s="158"/>
      <c r="D514" s="158"/>
      <c r="E514" s="158"/>
    </row>
    <row r="515" spans="1:5" ht="16.5" customHeight="1">
      <c r="A515" s="158"/>
      <c r="B515" s="158"/>
      <c r="C515" s="158"/>
      <c r="D515" s="158"/>
      <c r="E515" s="158"/>
    </row>
    <row r="516" spans="1:5" ht="16.5" customHeight="1">
      <c r="A516" s="158"/>
      <c r="B516" s="158"/>
      <c r="C516" s="158"/>
      <c r="D516" s="158"/>
      <c r="E516" s="158"/>
    </row>
    <row r="517" spans="1:5" ht="16.5" customHeight="1">
      <c r="A517" s="158"/>
      <c r="B517" s="158"/>
      <c r="C517" s="158"/>
      <c r="D517" s="158"/>
      <c r="E517" s="158"/>
    </row>
    <row r="518" spans="1:5" ht="16.5" customHeight="1">
      <c r="A518" s="158"/>
      <c r="B518" s="158"/>
      <c r="C518" s="158"/>
      <c r="D518" s="158"/>
      <c r="E518" s="158"/>
    </row>
    <row r="519" spans="1:5" ht="16.5" customHeight="1">
      <c r="A519" s="158"/>
      <c r="B519" s="158"/>
      <c r="C519" s="158"/>
      <c r="D519" s="158"/>
      <c r="E519" s="158"/>
    </row>
    <row r="520" spans="1:5" ht="16.5" customHeight="1">
      <c r="A520" s="158"/>
      <c r="B520" s="158"/>
      <c r="C520" s="158"/>
      <c r="D520" s="158"/>
      <c r="E520" s="158"/>
    </row>
    <row r="521" spans="1:5" ht="16.5" customHeight="1">
      <c r="A521" s="158"/>
      <c r="B521" s="158"/>
      <c r="C521" s="158"/>
      <c r="D521" s="158"/>
      <c r="E521" s="158"/>
    </row>
    <row r="522" spans="1:5" ht="16.5" customHeight="1">
      <c r="A522" s="158"/>
      <c r="B522" s="158"/>
      <c r="C522" s="158"/>
      <c r="D522" s="158"/>
      <c r="E522" s="158"/>
    </row>
    <row r="523" spans="1:5" ht="16.5" customHeight="1">
      <c r="A523" s="158"/>
      <c r="B523" s="158"/>
      <c r="C523" s="158"/>
      <c r="D523" s="158"/>
      <c r="E523" s="158"/>
    </row>
    <row r="524" spans="1:5" ht="16.5" customHeight="1">
      <c r="A524" s="158"/>
      <c r="B524" s="158"/>
      <c r="C524" s="158"/>
      <c r="D524" s="158"/>
      <c r="E524" s="158"/>
    </row>
    <row r="525" spans="1:5" ht="16.5" customHeight="1">
      <c r="A525" s="158"/>
      <c r="B525" s="158"/>
      <c r="C525" s="158"/>
      <c r="D525" s="158"/>
      <c r="E525" s="158"/>
    </row>
    <row r="526" spans="1:5" ht="16.5" customHeight="1">
      <c r="A526" s="158"/>
      <c r="B526" s="158"/>
      <c r="C526" s="158"/>
      <c r="D526" s="158"/>
      <c r="E526" s="158"/>
    </row>
    <row r="527" spans="1:5" ht="16.5" customHeight="1">
      <c r="A527" s="158"/>
      <c r="B527" s="158"/>
      <c r="C527" s="158"/>
      <c r="D527" s="158"/>
      <c r="E527" s="158"/>
    </row>
    <row r="528" spans="1:5" ht="16.5" customHeight="1">
      <c r="A528" s="158"/>
      <c r="B528" s="158"/>
      <c r="C528" s="158"/>
      <c r="D528" s="158"/>
      <c r="E528" s="158"/>
    </row>
    <row r="529" spans="1:5" ht="16.5" customHeight="1">
      <c r="A529" s="158"/>
      <c r="B529" s="158"/>
      <c r="C529" s="158"/>
      <c r="D529" s="158"/>
      <c r="E529" s="158"/>
    </row>
    <row r="530" spans="1:5" ht="16.5" customHeight="1">
      <c r="A530" s="158"/>
      <c r="B530" s="158"/>
      <c r="C530" s="158"/>
      <c r="D530" s="158"/>
      <c r="E530" s="158"/>
    </row>
    <row r="531" spans="1:5" ht="16.5" customHeight="1">
      <c r="A531" s="158"/>
      <c r="B531" s="158"/>
      <c r="C531" s="158"/>
      <c r="D531" s="158"/>
      <c r="E531" s="158"/>
    </row>
    <row r="532" spans="1:5" ht="16.5" customHeight="1">
      <c r="A532" s="158"/>
      <c r="B532" s="158"/>
      <c r="C532" s="158"/>
      <c r="D532" s="158"/>
      <c r="E532" s="158"/>
    </row>
    <row r="533" spans="1:5" ht="16.5" customHeight="1">
      <c r="A533" s="158"/>
      <c r="B533" s="158"/>
      <c r="C533" s="158"/>
      <c r="D533" s="158"/>
      <c r="E533" s="158"/>
    </row>
    <row r="534" spans="1:5" ht="16.5" customHeight="1">
      <c r="A534" s="158"/>
      <c r="B534" s="158"/>
      <c r="C534" s="158"/>
      <c r="D534" s="158"/>
      <c r="E534" s="158"/>
    </row>
    <row r="535" spans="1:5" ht="16.5" customHeight="1">
      <c r="A535" s="158"/>
      <c r="B535" s="158"/>
      <c r="C535" s="158"/>
      <c r="D535" s="158"/>
      <c r="E535" s="158"/>
    </row>
    <row r="536" spans="1:5" ht="16.5" customHeight="1">
      <c r="A536" s="158"/>
      <c r="B536" s="158"/>
      <c r="C536" s="158"/>
      <c r="D536" s="158"/>
      <c r="E536" s="158"/>
    </row>
    <row r="537" spans="1:5" ht="16.5" customHeight="1">
      <c r="A537" s="158"/>
      <c r="B537" s="158"/>
      <c r="C537" s="158"/>
      <c r="D537" s="158"/>
      <c r="E537" s="158"/>
    </row>
    <row r="538" spans="1:5" ht="16.5" customHeight="1">
      <c r="A538" s="158"/>
      <c r="B538" s="158"/>
      <c r="C538" s="158"/>
      <c r="D538" s="158"/>
      <c r="E538" s="158"/>
    </row>
    <row r="539" spans="1:5" ht="16.5" customHeight="1">
      <c r="A539" s="158"/>
      <c r="B539" s="158"/>
      <c r="C539" s="158"/>
      <c r="D539" s="158"/>
      <c r="E539" s="158"/>
    </row>
    <row r="540" spans="1:5" ht="16.5" customHeight="1">
      <c r="A540" s="158"/>
      <c r="B540" s="158"/>
      <c r="C540" s="158"/>
      <c r="D540" s="158"/>
      <c r="E540" s="158"/>
    </row>
    <row r="541" spans="1:5" ht="16.5" customHeight="1">
      <c r="A541" s="158"/>
      <c r="B541" s="158"/>
      <c r="C541" s="158"/>
      <c r="D541" s="158"/>
      <c r="E541" s="158"/>
    </row>
    <row r="542" spans="1:5" ht="16.5" customHeight="1">
      <c r="A542" s="158"/>
      <c r="B542" s="158"/>
      <c r="C542" s="158"/>
      <c r="D542" s="158"/>
      <c r="E542" s="158"/>
    </row>
    <row r="543" spans="1:5" ht="16.5" customHeight="1">
      <c r="A543" s="158"/>
      <c r="B543" s="158"/>
      <c r="C543" s="158"/>
      <c r="D543" s="158"/>
      <c r="E543" s="158"/>
    </row>
    <row r="544" spans="1:5" ht="16.5" customHeight="1">
      <c r="A544" s="158"/>
      <c r="B544" s="158"/>
      <c r="C544" s="158"/>
      <c r="D544" s="158"/>
      <c r="E544" s="158"/>
    </row>
    <row r="545" spans="1:5" ht="16.5" customHeight="1">
      <c r="A545" s="158"/>
      <c r="B545" s="158"/>
      <c r="C545" s="158"/>
      <c r="D545" s="158"/>
      <c r="E545" s="158"/>
    </row>
    <row r="546" spans="1:5" ht="16.5" customHeight="1">
      <c r="A546" s="158"/>
      <c r="B546" s="158"/>
      <c r="C546" s="158"/>
      <c r="D546" s="158"/>
      <c r="E546" s="158"/>
    </row>
    <row r="547" spans="1:5" ht="16.5" customHeight="1">
      <c r="A547" s="158"/>
      <c r="B547" s="158"/>
      <c r="C547" s="158"/>
      <c r="D547" s="158"/>
      <c r="E547" s="158"/>
    </row>
    <row r="548" spans="1:5" ht="16.5" customHeight="1">
      <c r="A548" s="158"/>
      <c r="B548" s="158"/>
      <c r="C548" s="158"/>
      <c r="D548" s="158"/>
      <c r="E548" s="158"/>
    </row>
    <row r="549" spans="1:5" ht="16.5" customHeight="1">
      <c r="A549" s="158"/>
      <c r="B549" s="158"/>
      <c r="C549" s="158"/>
      <c r="D549" s="158"/>
      <c r="E549" s="158"/>
    </row>
    <row r="550" spans="1:5" ht="16.5" customHeight="1">
      <c r="A550" s="158"/>
      <c r="B550" s="158"/>
      <c r="C550" s="158"/>
      <c r="D550" s="158"/>
      <c r="E550" s="158"/>
    </row>
    <row r="551" spans="1:5" ht="16.5" customHeight="1">
      <c r="A551" s="158"/>
      <c r="B551" s="158"/>
      <c r="C551" s="158"/>
      <c r="D551" s="158"/>
      <c r="E551" s="158"/>
    </row>
    <row r="552" spans="1:5" ht="16.5" customHeight="1">
      <c r="A552" s="158"/>
      <c r="B552" s="158"/>
      <c r="C552" s="158"/>
      <c r="D552" s="158"/>
      <c r="E552" s="158"/>
    </row>
    <row r="553" spans="1:5" ht="16.5" customHeight="1">
      <c r="A553" s="158"/>
      <c r="B553" s="158"/>
      <c r="C553" s="158"/>
      <c r="D553" s="158"/>
      <c r="E553" s="158"/>
    </row>
    <row r="554" spans="1:5" ht="16.5" customHeight="1">
      <c r="A554" s="158"/>
      <c r="B554" s="158"/>
      <c r="C554" s="158"/>
      <c r="D554" s="158"/>
      <c r="E554" s="158"/>
    </row>
    <row r="555" spans="1:5" ht="16.5" customHeight="1">
      <c r="A555" s="158"/>
      <c r="B555" s="158"/>
      <c r="C555" s="158"/>
      <c r="D555" s="158"/>
      <c r="E555" s="158"/>
    </row>
    <row r="556" spans="1:5" ht="16.5" customHeight="1">
      <c r="A556" s="158"/>
      <c r="B556" s="158"/>
      <c r="C556" s="158"/>
      <c r="D556" s="158"/>
      <c r="E556" s="158"/>
    </row>
    <row r="557" spans="1:5" ht="16.5" customHeight="1">
      <c r="A557" s="158"/>
      <c r="B557" s="158"/>
      <c r="C557" s="158"/>
      <c r="D557" s="158"/>
      <c r="E557" s="158"/>
    </row>
    <row r="558" spans="1:5" ht="16.5" customHeight="1">
      <c r="A558" s="158"/>
      <c r="B558" s="158"/>
      <c r="C558" s="158"/>
      <c r="D558" s="158"/>
      <c r="E558" s="158"/>
    </row>
    <row r="559" spans="1:5" ht="16.5" customHeight="1">
      <c r="A559" s="158"/>
      <c r="B559" s="158"/>
      <c r="C559" s="158"/>
      <c r="D559" s="158"/>
      <c r="E559" s="158"/>
    </row>
    <row r="560" spans="1:5" ht="16.5" customHeight="1">
      <c r="A560" s="158"/>
      <c r="B560" s="158"/>
      <c r="C560" s="158"/>
      <c r="D560" s="158"/>
      <c r="E560" s="158"/>
    </row>
    <row r="561" spans="1:5" ht="16.5" customHeight="1">
      <c r="A561" s="158"/>
      <c r="B561" s="158"/>
      <c r="C561" s="158"/>
      <c r="D561" s="158"/>
      <c r="E561" s="158"/>
    </row>
    <row r="562" spans="1:5" ht="16.5" customHeight="1">
      <c r="A562" s="158"/>
      <c r="B562" s="158"/>
      <c r="C562" s="158"/>
      <c r="D562" s="158"/>
      <c r="E562" s="158"/>
    </row>
    <row r="563" spans="1:5" ht="16.5" customHeight="1">
      <c r="A563" s="158"/>
      <c r="B563" s="158"/>
      <c r="C563" s="158"/>
      <c r="D563" s="158"/>
      <c r="E563" s="158"/>
    </row>
    <row r="564" spans="1:5" ht="16.5" customHeight="1">
      <c r="A564" s="158"/>
      <c r="B564" s="158"/>
      <c r="C564" s="158"/>
      <c r="D564" s="158"/>
      <c r="E564" s="158"/>
    </row>
    <row r="565" spans="1:5" ht="16.5" customHeight="1">
      <c r="A565" s="158"/>
      <c r="B565" s="158"/>
      <c r="C565" s="158"/>
      <c r="D565" s="158"/>
      <c r="E565" s="158"/>
    </row>
    <row r="566" spans="1:5" ht="16.5" customHeight="1">
      <c r="A566" s="158"/>
      <c r="B566" s="158"/>
      <c r="C566" s="158"/>
      <c r="D566" s="158"/>
      <c r="E566" s="158"/>
    </row>
    <row r="567" spans="1:5" ht="16.5" customHeight="1">
      <c r="A567" s="158"/>
      <c r="B567" s="158"/>
      <c r="C567" s="158"/>
      <c r="D567" s="158"/>
      <c r="E567" s="158"/>
    </row>
    <row r="568" spans="1:5" ht="16.5" customHeight="1">
      <c r="A568" s="158"/>
      <c r="B568" s="158"/>
      <c r="C568" s="158"/>
      <c r="D568" s="158"/>
      <c r="E568" s="158"/>
    </row>
    <row r="569" spans="1:5" ht="16.5" customHeight="1">
      <c r="A569" s="158"/>
      <c r="B569" s="158"/>
      <c r="C569" s="158"/>
      <c r="D569" s="158"/>
      <c r="E569" s="158"/>
    </row>
    <row r="570" spans="1:5" ht="16.5" customHeight="1">
      <c r="A570" s="158"/>
      <c r="B570" s="158"/>
      <c r="C570" s="158"/>
      <c r="D570" s="158"/>
      <c r="E570" s="158"/>
    </row>
    <row r="571" spans="1:5" ht="16.5" customHeight="1">
      <c r="A571" s="158"/>
      <c r="B571" s="158"/>
      <c r="C571" s="158"/>
      <c r="D571" s="158"/>
      <c r="E571" s="158"/>
    </row>
    <row r="572" spans="1:5" ht="16.5" customHeight="1">
      <c r="A572" s="158"/>
      <c r="B572" s="158"/>
      <c r="C572" s="158"/>
      <c r="D572" s="158"/>
      <c r="E572" s="158"/>
    </row>
    <row r="573" spans="1:5" ht="16.5" customHeight="1">
      <c r="A573" s="158"/>
      <c r="B573" s="158"/>
      <c r="C573" s="158"/>
      <c r="D573" s="158"/>
      <c r="E573" s="158"/>
    </row>
    <row r="574" spans="1:5" ht="16.5" customHeight="1">
      <c r="A574" s="158"/>
      <c r="B574" s="158"/>
      <c r="C574" s="158"/>
      <c r="D574" s="158"/>
      <c r="E574" s="158"/>
    </row>
    <row r="575" spans="1:5" ht="16.5" customHeight="1">
      <c r="A575" s="158"/>
      <c r="B575" s="158"/>
      <c r="C575" s="158"/>
      <c r="D575" s="158"/>
      <c r="E575" s="158"/>
    </row>
    <row r="576" spans="1:5" ht="16.5" customHeight="1">
      <c r="A576" s="158"/>
      <c r="B576" s="158"/>
      <c r="C576" s="158"/>
      <c r="D576" s="158"/>
      <c r="E576" s="158"/>
    </row>
    <row r="577" spans="1:5" ht="16.5" customHeight="1">
      <c r="A577" s="158"/>
      <c r="B577" s="158"/>
      <c r="C577" s="158"/>
      <c r="D577" s="158"/>
      <c r="E577" s="158"/>
    </row>
    <row r="578" spans="1:5" ht="16.5" customHeight="1">
      <c r="A578" s="158"/>
      <c r="B578" s="158"/>
      <c r="C578" s="158"/>
      <c r="D578" s="158"/>
      <c r="E578" s="158"/>
    </row>
    <row r="579" spans="1:5" ht="16.5" customHeight="1">
      <c r="A579" s="158"/>
      <c r="B579" s="158"/>
      <c r="C579" s="158"/>
      <c r="D579" s="158"/>
      <c r="E579" s="158"/>
    </row>
    <row r="580" spans="1:5" ht="16.5" customHeight="1">
      <c r="A580" s="158"/>
      <c r="B580" s="158"/>
      <c r="C580" s="158"/>
      <c r="D580" s="158"/>
      <c r="E580" s="158"/>
    </row>
    <row r="581" spans="1:5" ht="16.5" customHeight="1">
      <c r="A581" s="158"/>
      <c r="B581" s="158"/>
      <c r="C581" s="158"/>
      <c r="D581" s="158"/>
      <c r="E581" s="158"/>
    </row>
    <row r="582" spans="1:5" ht="16.5" customHeight="1">
      <c r="A582" s="158"/>
      <c r="B582" s="158"/>
      <c r="C582" s="158"/>
      <c r="D582" s="158"/>
      <c r="E582" s="158"/>
    </row>
    <row r="583" spans="1:5" ht="16.5" customHeight="1">
      <c r="A583" s="158"/>
      <c r="B583" s="158"/>
      <c r="C583" s="158"/>
      <c r="D583" s="158"/>
      <c r="E583" s="158"/>
    </row>
    <row r="584" spans="1:5" ht="16.5" customHeight="1">
      <c r="A584" s="158"/>
      <c r="B584" s="158"/>
      <c r="C584" s="158"/>
      <c r="D584" s="158"/>
      <c r="E584" s="158"/>
    </row>
    <row r="585" spans="1:5" ht="16.5" customHeight="1">
      <c r="A585" s="158"/>
      <c r="B585" s="158"/>
      <c r="C585" s="158"/>
      <c r="D585" s="158"/>
      <c r="E585" s="158"/>
    </row>
    <row r="586" spans="1:5" ht="16.5" customHeight="1">
      <c r="A586" s="158"/>
      <c r="B586" s="158"/>
      <c r="C586" s="158"/>
      <c r="D586" s="158"/>
      <c r="E586" s="158"/>
    </row>
    <row r="587" spans="1:5" ht="16.5" customHeight="1">
      <c r="A587" s="158"/>
      <c r="B587" s="158"/>
      <c r="C587" s="158"/>
      <c r="D587" s="158"/>
      <c r="E587" s="158"/>
    </row>
    <row r="588" spans="1:5" ht="16.5" customHeight="1">
      <c r="A588" s="158"/>
      <c r="B588" s="158"/>
      <c r="C588" s="158"/>
      <c r="D588" s="158"/>
      <c r="E588" s="158"/>
    </row>
    <row r="589" spans="1:5" ht="16.5" customHeight="1">
      <c r="A589" s="158"/>
      <c r="B589" s="158"/>
      <c r="C589" s="158"/>
      <c r="D589" s="158"/>
      <c r="E589" s="158"/>
    </row>
    <row r="590" spans="1:5" ht="16.5" customHeight="1">
      <c r="A590" s="158"/>
      <c r="B590" s="158"/>
      <c r="C590" s="158"/>
      <c r="D590" s="158"/>
      <c r="E590" s="158"/>
    </row>
    <row r="591" spans="1:5" ht="16.5" customHeight="1">
      <c r="A591" s="158"/>
      <c r="B591" s="158"/>
      <c r="C591" s="158"/>
      <c r="D591" s="158"/>
      <c r="E591" s="158"/>
    </row>
    <row r="592" spans="1:5" ht="16.5" customHeight="1">
      <c r="A592" s="158"/>
      <c r="B592" s="158"/>
      <c r="C592" s="158"/>
      <c r="D592" s="158"/>
      <c r="E592" s="158"/>
    </row>
    <row r="593" spans="1:5" ht="16.5" customHeight="1">
      <c r="A593" s="158"/>
      <c r="B593" s="158"/>
      <c r="C593" s="158"/>
      <c r="D593" s="158"/>
      <c r="E593" s="158"/>
    </row>
    <row r="594" spans="1:5" ht="16.5" customHeight="1">
      <c r="A594" s="158"/>
      <c r="B594" s="158"/>
      <c r="C594" s="158"/>
      <c r="D594" s="158"/>
      <c r="E594" s="158"/>
    </row>
    <row r="595" spans="1:5" ht="16.5" customHeight="1">
      <c r="A595" s="158"/>
      <c r="B595" s="158"/>
      <c r="C595" s="158"/>
      <c r="D595" s="158"/>
      <c r="E595" s="158"/>
    </row>
    <row r="596" spans="1:5" ht="16.5" customHeight="1">
      <c r="A596" s="158"/>
      <c r="B596" s="158"/>
      <c r="C596" s="158"/>
      <c r="D596" s="158"/>
      <c r="E596" s="158"/>
    </row>
    <row r="597" spans="1:5" ht="16.5" customHeight="1">
      <c r="A597" s="158"/>
      <c r="B597" s="158"/>
      <c r="C597" s="158"/>
      <c r="D597" s="158"/>
      <c r="E597" s="158"/>
    </row>
    <row r="598" spans="1:5" ht="16.5" customHeight="1">
      <c r="A598" s="158"/>
      <c r="B598" s="158"/>
      <c r="C598" s="158"/>
      <c r="D598" s="158"/>
      <c r="E598" s="158"/>
    </row>
    <row r="599" spans="1:5" ht="16.5" customHeight="1">
      <c r="A599" s="158"/>
      <c r="B599" s="158"/>
      <c r="C599" s="158"/>
      <c r="D599" s="158"/>
      <c r="E599" s="158"/>
    </row>
    <row r="600" spans="1:5" ht="16.5" customHeight="1">
      <c r="A600" s="158"/>
      <c r="B600" s="158"/>
      <c r="C600" s="158"/>
      <c r="D600" s="158"/>
      <c r="E600" s="158"/>
    </row>
    <row r="601" spans="1:5" ht="16.5" customHeight="1">
      <c r="A601" s="158"/>
      <c r="B601" s="158"/>
      <c r="C601" s="158"/>
      <c r="D601" s="158"/>
      <c r="E601" s="158"/>
    </row>
    <row r="602" spans="1:5" ht="16.5" customHeight="1">
      <c r="A602" s="158"/>
      <c r="B602" s="158"/>
      <c r="C602" s="158"/>
      <c r="D602" s="158"/>
      <c r="E602" s="158"/>
    </row>
    <row r="603" spans="1:5" ht="16.5" customHeight="1">
      <c r="A603" s="158"/>
      <c r="B603" s="158"/>
      <c r="C603" s="158"/>
      <c r="D603" s="158"/>
      <c r="E603" s="158"/>
    </row>
    <row r="604" spans="1:5" ht="16.5" customHeight="1">
      <c r="A604" s="158"/>
      <c r="B604" s="158"/>
      <c r="C604" s="158"/>
      <c r="D604" s="158"/>
      <c r="E604" s="158"/>
    </row>
    <row r="605" spans="1:5" ht="16.5" customHeight="1">
      <c r="A605" s="158"/>
      <c r="B605" s="158"/>
      <c r="C605" s="158"/>
      <c r="D605" s="158"/>
      <c r="E605" s="158"/>
    </row>
    <row r="606" spans="1:5" ht="16.5" customHeight="1">
      <c r="A606" s="158"/>
      <c r="B606" s="158"/>
      <c r="C606" s="158"/>
      <c r="D606" s="158"/>
      <c r="E606" s="158"/>
    </row>
    <row r="607" spans="1:5" ht="16.5" customHeight="1">
      <c r="A607" s="158"/>
      <c r="B607" s="158"/>
      <c r="C607" s="158"/>
      <c r="D607" s="158"/>
      <c r="E607" s="158"/>
    </row>
    <row r="608" spans="1:5" ht="16.5" customHeight="1">
      <c r="A608" s="158"/>
      <c r="B608" s="158"/>
      <c r="C608" s="158"/>
      <c r="D608" s="158"/>
      <c r="E608" s="158"/>
    </row>
    <row r="609" spans="1:5" ht="16.5" customHeight="1">
      <c r="A609" s="158"/>
      <c r="B609" s="158"/>
      <c r="C609" s="158"/>
      <c r="D609" s="158"/>
      <c r="E609" s="158"/>
    </row>
    <row r="610" spans="1:5" ht="16.5" customHeight="1">
      <c r="A610" s="158"/>
      <c r="B610" s="158"/>
      <c r="C610" s="158"/>
      <c r="D610" s="158"/>
      <c r="E610" s="158"/>
    </row>
    <row r="611" spans="1:5" ht="16.5" customHeight="1">
      <c r="A611" s="158"/>
      <c r="B611" s="158"/>
      <c r="C611" s="158"/>
      <c r="D611" s="158"/>
      <c r="E611" s="158"/>
    </row>
    <row r="612" spans="1:5" ht="16.5" customHeight="1">
      <c r="A612" s="158"/>
      <c r="B612" s="158"/>
      <c r="C612" s="158"/>
      <c r="D612" s="158"/>
      <c r="E612" s="158"/>
    </row>
    <row r="613" spans="1:5" ht="16.5" customHeight="1">
      <c r="A613" s="158"/>
      <c r="B613" s="158"/>
      <c r="C613" s="158"/>
      <c r="D613" s="158"/>
      <c r="E613" s="158"/>
    </row>
    <row r="614" spans="1:5" ht="16.5" customHeight="1">
      <c r="A614" s="158"/>
      <c r="B614" s="158"/>
      <c r="C614" s="158"/>
      <c r="D614" s="158"/>
      <c r="E614" s="158"/>
    </row>
    <row r="615" spans="1:5" ht="16.5" customHeight="1">
      <c r="A615" s="158"/>
      <c r="B615" s="158"/>
      <c r="C615" s="158"/>
      <c r="D615" s="158"/>
      <c r="E615" s="158"/>
    </row>
    <row r="616" spans="1:5" ht="16.5" customHeight="1">
      <c r="A616" s="158"/>
      <c r="B616" s="158"/>
      <c r="C616" s="158"/>
      <c r="D616" s="158"/>
      <c r="E616" s="158"/>
    </row>
    <row r="617" spans="1:5" ht="16.5" customHeight="1">
      <c r="A617" s="158"/>
      <c r="B617" s="158"/>
      <c r="C617" s="158"/>
      <c r="D617" s="158"/>
      <c r="E617" s="158"/>
    </row>
    <row r="618" spans="1:5" ht="16.5" customHeight="1">
      <c r="A618" s="158"/>
      <c r="B618" s="158"/>
      <c r="C618" s="158"/>
      <c r="D618" s="158"/>
      <c r="E618" s="158"/>
    </row>
    <row r="619" spans="1:5" ht="16.5" customHeight="1">
      <c r="A619" s="158"/>
      <c r="B619" s="158"/>
      <c r="C619" s="158"/>
      <c r="D619" s="158"/>
      <c r="E619" s="158"/>
    </row>
    <row r="620" spans="1:5" ht="16.5" customHeight="1">
      <c r="A620" s="158"/>
      <c r="B620" s="158"/>
      <c r="C620" s="158"/>
      <c r="D620" s="158"/>
      <c r="E620" s="158"/>
    </row>
    <row r="621" spans="1:5" ht="16.5" customHeight="1">
      <c r="A621" s="158"/>
      <c r="B621" s="158"/>
      <c r="C621" s="158"/>
      <c r="D621" s="158"/>
      <c r="E621" s="158"/>
    </row>
    <row r="622" spans="1:5" ht="16.5" customHeight="1">
      <c r="A622" s="158"/>
      <c r="B622" s="158"/>
      <c r="C622" s="158"/>
      <c r="D622" s="158"/>
      <c r="E622" s="158"/>
    </row>
    <row r="623" spans="1:5" ht="16.5" customHeight="1">
      <c r="A623" s="158"/>
      <c r="B623" s="158"/>
      <c r="C623" s="158"/>
      <c r="D623" s="158"/>
      <c r="E623" s="158"/>
    </row>
    <row r="624" spans="1:5" ht="16.5" customHeight="1">
      <c r="A624" s="158"/>
      <c r="B624" s="158"/>
      <c r="C624" s="158"/>
      <c r="D624" s="158"/>
      <c r="E624" s="158"/>
    </row>
    <row r="625" spans="1:5" ht="16.5" customHeight="1">
      <c r="A625" s="158"/>
      <c r="B625" s="158"/>
      <c r="C625" s="158"/>
      <c r="D625" s="158"/>
      <c r="E625" s="158"/>
    </row>
    <row r="626" spans="1:5" ht="16.5" customHeight="1">
      <c r="A626" s="158"/>
      <c r="B626" s="158"/>
      <c r="C626" s="158"/>
      <c r="D626" s="158"/>
      <c r="E626" s="158"/>
    </row>
    <row r="627" spans="1:5" ht="16.5" customHeight="1">
      <c r="A627" s="158"/>
      <c r="B627" s="158"/>
      <c r="C627" s="158"/>
      <c r="D627" s="158"/>
      <c r="E627" s="158"/>
    </row>
    <row r="628" spans="1:5" ht="16.5" customHeight="1">
      <c r="A628" s="158"/>
      <c r="B628" s="158"/>
      <c r="C628" s="158"/>
      <c r="D628" s="158"/>
      <c r="E628" s="158"/>
    </row>
    <row r="629" spans="1:5" ht="16.5" customHeight="1">
      <c r="A629" s="158"/>
      <c r="B629" s="158"/>
      <c r="C629" s="158"/>
      <c r="D629" s="158"/>
      <c r="E629" s="158"/>
    </row>
    <row r="630" spans="1:5" ht="16.5" customHeight="1">
      <c r="A630" s="158"/>
      <c r="B630" s="158"/>
      <c r="C630" s="158"/>
      <c r="D630" s="158"/>
      <c r="E630" s="158"/>
    </row>
    <row r="631" spans="1:5" ht="16.5" customHeight="1">
      <c r="A631" s="158"/>
      <c r="B631" s="158"/>
      <c r="C631" s="158"/>
      <c r="D631" s="158"/>
      <c r="E631" s="158"/>
    </row>
    <row r="632" spans="1:5" ht="16.5" customHeight="1">
      <c r="A632" s="158"/>
      <c r="B632" s="158"/>
      <c r="C632" s="158"/>
      <c r="D632" s="158"/>
      <c r="E632" s="158"/>
    </row>
    <row r="633" spans="1:5" ht="16.5" customHeight="1">
      <c r="A633" s="158"/>
      <c r="B633" s="158"/>
      <c r="C633" s="158"/>
      <c r="D633" s="158"/>
      <c r="E633" s="158"/>
    </row>
    <row r="634" spans="1:5" ht="16.5" customHeight="1">
      <c r="A634" s="158"/>
      <c r="B634" s="158"/>
      <c r="C634" s="158"/>
      <c r="D634" s="158"/>
      <c r="E634" s="158"/>
    </row>
    <row r="635" spans="1:5" ht="16.5" customHeight="1">
      <c r="A635" s="158"/>
      <c r="B635" s="158"/>
      <c r="C635" s="158"/>
      <c r="D635" s="158"/>
      <c r="E635" s="158"/>
    </row>
    <row r="636" spans="1:5" ht="16.5" customHeight="1">
      <c r="A636" s="158"/>
      <c r="B636" s="158"/>
      <c r="C636" s="158"/>
      <c r="D636" s="158"/>
      <c r="E636" s="158"/>
    </row>
    <row r="637" spans="1:5" ht="16.5" customHeight="1">
      <c r="A637" s="158"/>
      <c r="B637" s="158"/>
      <c r="C637" s="158"/>
      <c r="D637" s="158"/>
      <c r="E637" s="158"/>
    </row>
    <row r="638" spans="1:5" ht="16.5" customHeight="1">
      <c r="A638" s="158"/>
      <c r="B638" s="158"/>
      <c r="C638" s="158"/>
      <c r="D638" s="158"/>
      <c r="E638" s="158"/>
    </row>
    <row r="639" spans="1:5" ht="16.5" customHeight="1">
      <c r="A639" s="158"/>
      <c r="B639" s="158"/>
      <c r="C639" s="158"/>
      <c r="D639" s="158"/>
      <c r="E639" s="158"/>
    </row>
    <row r="640" spans="1:5" ht="16.5" customHeight="1">
      <c r="A640" s="158"/>
      <c r="B640" s="158"/>
      <c r="C640" s="158"/>
      <c r="D640" s="158"/>
      <c r="E640" s="158"/>
    </row>
    <row r="641" spans="1:5" ht="16.5" customHeight="1">
      <c r="A641" s="158"/>
      <c r="B641" s="158"/>
      <c r="C641" s="158"/>
      <c r="D641" s="158"/>
      <c r="E641" s="158"/>
    </row>
    <row r="642" spans="1:5" ht="16.5" customHeight="1">
      <c r="A642" s="158"/>
      <c r="B642" s="158"/>
      <c r="C642" s="158"/>
      <c r="D642" s="158"/>
      <c r="E642" s="158"/>
    </row>
    <row r="643" spans="1:5" ht="16.5" customHeight="1">
      <c r="A643" s="158"/>
      <c r="B643" s="158"/>
      <c r="C643" s="158"/>
      <c r="D643" s="158"/>
      <c r="E643" s="158"/>
    </row>
    <row r="644" spans="1:5" ht="16.5" customHeight="1">
      <c r="A644" s="158"/>
      <c r="B644" s="158"/>
      <c r="C644" s="158"/>
      <c r="D644" s="158"/>
      <c r="E644" s="158"/>
    </row>
    <row r="645" spans="1:5" ht="16.5" customHeight="1">
      <c r="A645" s="158"/>
      <c r="B645" s="158"/>
      <c r="C645" s="158"/>
      <c r="D645" s="158"/>
      <c r="E645" s="158"/>
    </row>
    <row r="646" spans="1:5" ht="16.5" customHeight="1">
      <c r="A646" s="158"/>
      <c r="B646" s="158"/>
      <c r="C646" s="158"/>
      <c r="D646" s="158"/>
      <c r="E646" s="158"/>
    </row>
    <row r="647" spans="1:5" ht="16.5" customHeight="1">
      <c r="A647" s="158"/>
      <c r="B647" s="158"/>
      <c r="C647" s="158"/>
      <c r="D647" s="158"/>
      <c r="E647" s="158"/>
    </row>
    <row r="648" spans="1:5" ht="16.5" customHeight="1">
      <c r="A648" s="158"/>
      <c r="B648" s="158"/>
      <c r="C648" s="158"/>
      <c r="D648" s="158"/>
      <c r="E648" s="158"/>
    </row>
    <row r="649" spans="1:5" ht="16.5" customHeight="1">
      <c r="A649" s="158"/>
      <c r="B649" s="158"/>
      <c r="C649" s="158"/>
      <c r="D649" s="158"/>
      <c r="E649" s="158"/>
    </row>
    <row r="650" spans="1:5" ht="16.5" customHeight="1">
      <c r="A650" s="158"/>
      <c r="B650" s="158"/>
      <c r="C650" s="158"/>
      <c r="D650" s="158"/>
      <c r="E650" s="158"/>
    </row>
    <row r="651" spans="1:5" ht="16.5" customHeight="1">
      <c r="A651" s="158"/>
      <c r="B651" s="158"/>
      <c r="C651" s="158"/>
      <c r="D651" s="158"/>
      <c r="E651" s="158"/>
    </row>
    <row r="652" spans="1:5" ht="16.5" customHeight="1">
      <c r="A652" s="158"/>
      <c r="B652" s="158"/>
      <c r="C652" s="158"/>
      <c r="D652" s="158"/>
      <c r="E652" s="158"/>
    </row>
    <row r="653" spans="1:5" ht="16.5" customHeight="1">
      <c r="A653" s="158"/>
      <c r="B653" s="158"/>
      <c r="C653" s="158"/>
      <c r="D653" s="158"/>
      <c r="E653" s="158"/>
    </row>
    <row r="654" spans="1:5" ht="16.5" customHeight="1">
      <c r="A654" s="158"/>
      <c r="B654" s="158"/>
      <c r="C654" s="158"/>
      <c r="D654" s="158"/>
      <c r="E654" s="158"/>
    </row>
    <row r="655" spans="1:5" ht="16.5" customHeight="1">
      <c r="A655" s="158"/>
      <c r="B655" s="158"/>
      <c r="C655" s="158"/>
      <c r="D655" s="158"/>
      <c r="E655" s="158"/>
    </row>
    <row r="656" spans="1:5" ht="16.5" customHeight="1">
      <c r="A656" s="158"/>
      <c r="B656" s="158"/>
      <c r="C656" s="158"/>
      <c r="D656" s="158"/>
      <c r="E656" s="158"/>
    </row>
    <row r="657" spans="1:5" ht="16.5" customHeight="1">
      <c r="A657" s="158"/>
      <c r="B657" s="158"/>
      <c r="C657" s="158"/>
      <c r="D657" s="158"/>
      <c r="E657" s="158"/>
    </row>
    <row r="658" spans="1:5" ht="16.5" customHeight="1">
      <c r="A658" s="158"/>
      <c r="B658" s="158"/>
      <c r="C658" s="158"/>
      <c r="D658" s="158"/>
      <c r="E658" s="158"/>
    </row>
    <row r="659" spans="1:5" ht="16.5" customHeight="1">
      <c r="A659" s="158"/>
      <c r="B659" s="158"/>
      <c r="C659" s="158"/>
      <c r="D659" s="158"/>
      <c r="E659" s="158"/>
    </row>
    <row r="660" spans="1:5" ht="16.5" customHeight="1">
      <c r="A660" s="158"/>
      <c r="B660" s="158"/>
      <c r="C660" s="158"/>
      <c r="D660" s="158"/>
      <c r="E660" s="158"/>
    </row>
    <row r="661" spans="1:5" ht="16.5" customHeight="1">
      <c r="A661" s="158"/>
      <c r="B661" s="158"/>
      <c r="C661" s="158"/>
      <c r="D661" s="158"/>
      <c r="E661" s="158"/>
    </row>
    <row r="662" spans="1:5" ht="16.5" customHeight="1">
      <c r="A662" s="158"/>
      <c r="B662" s="158"/>
      <c r="C662" s="158"/>
      <c r="D662" s="158"/>
      <c r="E662" s="158"/>
    </row>
    <row r="663" spans="1:5" ht="16.5" customHeight="1">
      <c r="A663" s="158"/>
      <c r="B663" s="158"/>
      <c r="C663" s="158"/>
      <c r="D663" s="158"/>
      <c r="E663" s="158"/>
    </row>
    <row r="664" spans="1:5" ht="16.5" customHeight="1">
      <c r="A664" s="158"/>
      <c r="B664" s="158"/>
      <c r="C664" s="158"/>
      <c r="D664" s="158"/>
      <c r="E664" s="158"/>
    </row>
    <row r="665" spans="1:5" ht="16.5" customHeight="1">
      <c r="A665" s="158"/>
      <c r="B665" s="158"/>
      <c r="C665" s="158"/>
      <c r="D665" s="158"/>
      <c r="E665" s="158"/>
    </row>
    <row r="666" spans="1:5" ht="16.5" customHeight="1">
      <c r="A666" s="158"/>
      <c r="B666" s="158"/>
      <c r="C666" s="158"/>
      <c r="D666" s="158"/>
      <c r="E666" s="158"/>
    </row>
    <row r="667" spans="1:5" ht="16.5" customHeight="1">
      <c r="A667" s="158"/>
      <c r="B667" s="158"/>
      <c r="C667" s="158"/>
      <c r="D667" s="158"/>
      <c r="E667" s="158"/>
    </row>
    <row r="668" spans="1:5" ht="16.5" customHeight="1">
      <c r="A668" s="158"/>
      <c r="B668" s="158"/>
      <c r="C668" s="158"/>
      <c r="D668" s="158"/>
      <c r="E668" s="158"/>
    </row>
    <row r="669" spans="1:5" ht="16.5" customHeight="1">
      <c r="A669" s="158"/>
      <c r="B669" s="158"/>
      <c r="C669" s="158"/>
      <c r="D669" s="158"/>
      <c r="E669" s="158"/>
    </row>
    <row r="670" spans="1:5" ht="16.5" customHeight="1">
      <c r="A670" s="158"/>
      <c r="B670" s="158"/>
      <c r="C670" s="158"/>
      <c r="D670" s="158"/>
      <c r="E670" s="158"/>
    </row>
    <row r="671" spans="1:5" ht="16.5" customHeight="1">
      <c r="A671" s="158"/>
      <c r="B671" s="158"/>
      <c r="C671" s="158"/>
      <c r="D671" s="158"/>
      <c r="E671" s="158"/>
    </row>
    <row r="672" spans="1:5" ht="16.5" customHeight="1">
      <c r="A672" s="158"/>
      <c r="B672" s="158"/>
      <c r="C672" s="158"/>
      <c r="D672" s="158"/>
      <c r="E672" s="158"/>
    </row>
    <row r="673" spans="1:5" ht="16.5" customHeight="1">
      <c r="A673" s="158"/>
      <c r="B673" s="158"/>
      <c r="C673" s="158"/>
      <c r="D673" s="158"/>
      <c r="E673" s="158"/>
    </row>
    <row r="674" spans="1:5" ht="16.5" customHeight="1">
      <c r="A674" s="158"/>
      <c r="B674" s="158"/>
      <c r="C674" s="158"/>
      <c r="D674" s="158"/>
      <c r="E674" s="158"/>
    </row>
    <row r="675" spans="1:5" ht="16.5" customHeight="1">
      <c r="A675" s="158"/>
      <c r="B675" s="158"/>
      <c r="C675" s="158"/>
      <c r="D675" s="158"/>
      <c r="E675" s="158"/>
    </row>
    <row r="676" spans="1:5" ht="16.5" customHeight="1">
      <c r="A676" s="158"/>
      <c r="B676" s="158"/>
      <c r="C676" s="158"/>
      <c r="D676" s="158"/>
      <c r="E676" s="158"/>
    </row>
    <row r="677" spans="1:5" ht="16.5" customHeight="1">
      <c r="A677" s="158"/>
      <c r="B677" s="158"/>
      <c r="C677" s="158"/>
      <c r="D677" s="158"/>
      <c r="E677" s="158"/>
    </row>
    <row r="678" spans="1:5" ht="16.5" customHeight="1">
      <c r="A678" s="158"/>
      <c r="B678" s="158"/>
      <c r="C678" s="158"/>
      <c r="D678" s="158"/>
      <c r="E678" s="158"/>
    </row>
    <row r="679" spans="1:5" ht="16.5" customHeight="1">
      <c r="A679" s="158"/>
      <c r="B679" s="158"/>
      <c r="C679" s="158"/>
      <c r="D679" s="158"/>
      <c r="E679" s="158"/>
    </row>
    <row r="680" spans="1:5" ht="16.5" customHeight="1">
      <c r="A680" s="158"/>
      <c r="B680" s="158"/>
      <c r="C680" s="158"/>
      <c r="D680" s="158"/>
      <c r="E680" s="158"/>
    </row>
    <row r="681" spans="1:5" ht="16.5" customHeight="1">
      <c r="A681" s="158"/>
      <c r="B681" s="158"/>
      <c r="C681" s="158"/>
      <c r="D681" s="158"/>
      <c r="E681" s="158"/>
    </row>
    <row r="682" spans="1:5" ht="16.5" customHeight="1">
      <c r="A682" s="158"/>
      <c r="B682" s="158"/>
      <c r="C682" s="158"/>
      <c r="D682" s="158"/>
      <c r="E682" s="158"/>
    </row>
    <row r="683" spans="1:5" ht="16.5" customHeight="1">
      <c r="A683" s="158"/>
      <c r="B683" s="158"/>
      <c r="C683" s="158"/>
      <c r="D683" s="158"/>
      <c r="E683" s="158"/>
    </row>
    <row r="684" spans="1:5" ht="16.5" customHeight="1">
      <c r="A684" s="158"/>
      <c r="B684" s="158"/>
      <c r="C684" s="158"/>
      <c r="D684" s="158"/>
      <c r="E684" s="158"/>
    </row>
    <row r="685" spans="1:5" ht="16.5" customHeight="1">
      <c r="A685" s="158"/>
      <c r="B685" s="158"/>
      <c r="C685" s="158"/>
      <c r="D685" s="158"/>
      <c r="E685" s="158"/>
    </row>
    <row r="686" spans="1:5" ht="16.5" customHeight="1">
      <c r="A686" s="158"/>
      <c r="B686" s="158"/>
      <c r="C686" s="158"/>
      <c r="D686" s="158"/>
      <c r="E686" s="158"/>
    </row>
    <row r="687" spans="1:5" ht="16.5" customHeight="1">
      <c r="A687" s="158"/>
      <c r="B687" s="158"/>
      <c r="C687" s="158"/>
      <c r="D687" s="158"/>
      <c r="E687" s="158"/>
    </row>
    <row r="688" spans="1:5" ht="16.5" customHeight="1">
      <c r="A688" s="158"/>
      <c r="B688" s="158"/>
      <c r="C688" s="158"/>
      <c r="D688" s="158"/>
      <c r="E688" s="158"/>
    </row>
    <row r="689" spans="1:5" ht="16.5" customHeight="1">
      <c r="A689" s="158"/>
      <c r="B689" s="158"/>
      <c r="C689" s="158"/>
      <c r="D689" s="158"/>
      <c r="E689" s="158"/>
    </row>
    <row r="690" spans="1:5" ht="16.5" customHeight="1">
      <c r="A690" s="158"/>
      <c r="B690" s="158"/>
      <c r="C690" s="158"/>
      <c r="D690" s="158"/>
      <c r="E690" s="158"/>
    </row>
    <row r="691" spans="1:5" ht="16.5" customHeight="1">
      <c r="A691" s="158"/>
      <c r="B691" s="158"/>
      <c r="C691" s="158"/>
      <c r="D691" s="158"/>
      <c r="E691" s="158"/>
    </row>
    <row r="692" spans="1:5" ht="16.5" customHeight="1">
      <c r="A692" s="158"/>
      <c r="B692" s="158"/>
      <c r="C692" s="158"/>
      <c r="D692" s="158"/>
      <c r="E692" s="158"/>
    </row>
    <row r="693" spans="1:5" ht="16.5" customHeight="1">
      <c r="A693" s="158"/>
      <c r="B693" s="158"/>
      <c r="C693" s="158"/>
      <c r="D693" s="158"/>
      <c r="E693" s="158"/>
    </row>
    <row r="694" spans="1:5" ht="16.5" customHeight="1">
      <c r="A694" s="158"/>
      <c r="B694" s="158"/>
      <c r="C694" s="158"/>
      <c r="D694" s="158"/>
      <c r="E694" s="158"/>
    </row>
    <row r="695" spans="1:5" ht="16.5" customHeight="1">
      <c r="A695" s="158"/>
      <c r="B695" s="158"/>
      <c r="C695" s="158"/>
      <c r="D695" s="158"/>
      <c r="E695" s="158"/>
    </row>
    <row r="696" spans="1:5" ht="16.5" customHeight="1">
      <c r="A696" s="158"/>
      <c r="B696" s="158"/>
      <c r="C696" s="158"/>
      <c r="D696" s="158"/>
      <c r="E696" s="158"/>
    </row>
    <row r="697" spans="1:5" ht="16.5" customHeight="1">
      <c r="A697" s="158"/>
      <c r="B697" s="158"/>
      <c r="C697" s="158"/>
      <c r="D697" s="158"/>
      <c r="E697" s="158"/>
    </row>
    <row r="698" spans="1:5" ht="16.5" customHeight="1">
      <c r="A698" s="158"/>
      <c r="B698" s="158"/>
      <c r="C698" s="158"/>
      <c r="D698" s="158"/>
      <c r="E698" s="158"/>
    </row>
    <row r="699" spans="1:5" ht="16.5" customHeight="1">
      <c r="A699" s="158"/>
      <c r="B699" s="158"/>
      <c r="C699" s="158"/>
      <c r="D699" s="158"/>
      <c r="E699" s="158"/>
    </row>
    <row r="700" spans="1:5" ht="16.5" customHeight="1">
      <c r="A700" s="158"/>
      <c r="B700" s="158"/>
      <c r="C700" s="158"/>
      <c r="D700" s="158"/>
      <c r="E700" s="158"/>
    </row>
    <row r="701" spans="1:5" ht="16.5" customHeight="1">
      <c r="A701" s="158"/>
      <c r="B701" s="158"/>
      <c r="C701" s="158"/>
      <c r="D701" s="158"/>
      <c r="E701" s="158"/>
    </row>
    <row r="702" spans="1:5" ht="16.5" customHeight="1">
      <c r="A702" s="158"/>
      <c r="B702" s="158"/>
      <c r="C702" s="158"/>
      <c r="D702" s="158"/>
      <c r="E702" s="158"/>
    </row>
    <row r="703" spans="1:5" ht="16.5" customHeight="1">
      <c r="A703" s="158"/>
      <c r="B703" s="158"/>
      <c r="C703" s="158"/>
      <c r="D703" s="158"/>
      <c r="E703" s="158"/>
    </row>
    <row r="704" spans="1:5" ht="16.5" customHeight="1">
      <c r="A704" s="158"/>
      <c r="B704" s="158"/>
      <c r="C704" s="158"/>
      <c r="D704" s="158"/>
      <c r="E704" s="158"/>
    </row>
    <row r="705" spans="1:5" ht="16.5" customHeight="1">
      <c r="A705" s="158"/>
      <c r="B705" s="158"/>
      <c r="C705" s="158"/>
      <c r="D705" s="158"/>
      <c r="E705" s="158"/>
    </row>
    <row r="706" spans="1:5" ht="16.5" customHeight="1">
      <c r="A706" s="158"/>
      <c r="B706" s="158"/>
      <c r="C706" s="158"/>
      <c r="D706" s="158"/>
      <c r="E706" s="158"/>
    </row>
    <row r="707" spans="1:5" ht="16.5" customHeight="1">
      <c r="A707" s="158"/>
      <c r="B707" s="158"/>
      <c r="C707" s="158"/>
      <c r="D707" s="158"/>
      <c r="E707" s="158"/>
    </row>
    <row r="708" spans="1:5" ht="16.5" customHeight="1">
      <c r="A708" s="158"/>
      <c r="B708" s="158"/>
      <c r="C708" s="158"/>
      <c r="D708" s="158"/>
      <c r="E708" s="158"/>
    </row>
    <row r="709" spans="1:5" ht="16.5" customHeight="1">
      <c r="A709" s="158"/>
      <c r="B709" s="158"/>
      <c r="C709" s="158"/>
      <c r="D709" s="158"/>
      <c r="E709" s="158"/>
    </row>
    <row r="710" spans="1:5" ht="16.5" customHeight="1">
      <c r="A710" s="158"/>
      <c r="B710" s="158"/>
      <c r="C710" s="158"/>
      <c r="D710" s="158"/>
      <c r="E710" s="158"/>
    </row>
    <row r="711" spans="1:5" ht="16.5" customHeight="1">
      <c r="A711" s="158"/>
      <c r="B711" s="158"/>
      <c r="C711" s="158"/>
      <c r="D711" s="158"/>
      <c r="E711" s="158"/>
    </row>
    <row r="712" spans="1:5" ht="16.5" customHeight="1">
      <c r="A712" s="158"/>
      <c r="B712" s="158"/>
      <c r="C712" s="158"/>
      <c r="D712" s="158"/>
      <c r="E712" s="158"/>
    </row>
    <row r="713" spans="1:5" ht="16.5" customHeight="1">
      <c r="A713" s="158"/>
      <c r="B713" s="158"/>
      <c r="C713" s="158"/>
      <c r="D713" s="158"/>
      <c r="E713" s="158"/>
    </row>
    <row r="714" spans="1:5" ht="16.5" customHeight="1">
      <c r="A714" s="158"/>
      <c r="B714" s="158"/>
      <c r="C714" s="158"/>
      <c r="D714" s="158"/>
      <c r="E714" s="158"/>
    </row>
    <row r="715" spans="1:5" ht="16.5" customHeight="1">
      <c r="A715" s="158"/>
      <c r="B715" s="158"/>
      <c r="C715" s="158"/>
      <c r="D715" s="158"/>
      <c r="E715" s="158"/>
    </row>
    <row r="716" spans="1:5" ht="16.5" customHeight="1">
      <c r="A716" s="158"/>
      <c r="B716" s="158"/>
      <c r="C716" s="158"/>
      <c r="D716" s="158"/>
      <c r="E716" s="158"/>
    </row>
    <row r="717" spans="1:5" ht="16.5" customHeight="1">
      <c r="A717" s="158"/>
      <c r="B717" s="158"/>
      <c r="C717" s="158"/>
      <c r="D717" s="158"/>
      <c r="E717" s="158"/>
    </row>
    <row r="718" spans="1:5" ht="16.5" customHeight="1">
      <c r="A718" s="158"/>
      <c r="B718" s="158"/>
      <c r="C718" s="158"/>
      <c r="D718" s="158"/>
      <c r="E718" s="158"/>
    </row>
    <row r="719" spans="1:5" ht="16.5" customHeight="1">
      <c r="A719" s="158"/>
      <c r="B719" s="158"/>
      <c r="C719" s="158"/>
      <c r="D719" s="158"/>
      <c r="E719" s="158"/>
    </row>
    <row r="720" spans="1:5" ht="16.5" customHeight="1">
      <c r="A720" s="158"/>
      <c r="B720" s="158"/>
      <c r="C720" s="158"/>
      <c r="D720" s="158"/>
      <c r="E720" s="158"/>
    </row>
    <row r="721" spans="1:5" ht="16.5" customHeight="1">
      <c r="A721" s="158"/>
      <c r="B721" s="158"/>
      <c r="C721" s="158"/>
      <c r="D721" s="158"/>
      <c r="E721" s="158"/>
    </row>
    <row r="722" spans="1:5" ht="16.5" customHeight="1">
      <c r="A722" s="158"/>
      <c r="B722" s="158"/>
      <c r="C722" s="158"/>
      <c r="D722" s="158"/>
      <c r="E722" s="158"/>
    </row>
    <row r="723" spans="1:5" ht="16.5" customHeight="1">
      <c r="A723" s="158"/>
      <c r="B723" s="158"/>
      <c r="C723" s="158"/>
      <c r="D723" s="158"/>
      <c r="E723" s="158"/>
    </row>
    <row r="724" spans="1:5" ht="16.5" customHeight="1">
      <c r="A724" s="158"/>
      <c r="B724" s="158"/>
      <c r="C724" s="158"/>
      <c r="D724" s="158"/>
      <c r="E724" s="158"/>
    </row>
    <row r="725" spans="1:5" ht="16.5" customHeight="1">
      <c r="A725" s="158"/>
      <c r="B725" s="158"/>
      <c r="C725" s="158"/>
      <c r="D725" s="158"/>
      <c r="E725" s="158"/>
    </row>
    <row r="726" spans="1:5" ht="16.5" customHeight="1">
      <c r="A726" s="158"/>
      <c r="B726" s="158"/>
      <c r="C726" s="158"/>
      <c r="D726" s="158"/>
      <c r="E726" s="158"/>
    </row>
    <row r="727" spans="1:5" ht="16.5" customHeight="1">
      <c r="A727" s="158"/>
      <c r="B727" s="158"/>
      <c r="C727" s="158"/>
      <c r="D727" s="158"/>
      <c r="E727" s="158"/>
    </row>
    <row r="728" spans="1:5" ht="16.5" customHeight="1">
      <c r="A728" s="158"/>
      <c r="B728" s="158"/>
      <c r="C728" s="158"/>
      <c r="D728" s="158"/>
      <c r="E728" s="158"/>
    </row>
    <row r="729" spans="1:5" ht="16.5" customHeight="1">
      <c r="A729" s="158"/>
      <c r="B729" s="158"/>
      <c r="C729" s="158"/>
      <c r="D729" s="158"/>
      <c r="E729" s="158"/>
    </row>
    <row r="730" spans="1:5" ht="16.5" customHeight="1">
      <c r="A730" s="158"/>
      <c r="B730" s="158"/>
      <c r="C730" s="158"/>
      <c r="D730" s="158"/>
      <c r="E730" s="158"/>
    </row>
    <row r="731" spans="1:5" ht="16.5" customHeight="1">
      <c r="A731" s="158"/>
      <c r="B731" s="158"/>
      <c r="C731" s="158"/>
      <c r="D731" s="158"/>
      <c r="E731" s="158"/>
    </row>
    <row r="732" spans="1:5" ht="16.5" customHeight="1">
      <c r="A732" s="158"/>
      <c r="B732" s="158"/>
      <c r="C732" s="158"/>
      <c r="D732" s="158"/>
      <c r="E732" s="158"/>
    </row>
  </sheetData>
  <mergeCells count="19">
    <mergeCell ref="B39:D39"/>
    <mergeCell ref="B106:D106"/>
    <mergeCell ref="A114:D114"/>
    <mergeCell ref="B43:D43"/>
    <mergeCell ref="B47:D47"/>
    <mergeCell ref="B77:D77"/>
    <mergeCell ref="B93:D93"/>
    <mergeCell ref="B87:D87"/>
    <mergeCell ref="B110:D110"/>
    <mergeCell ref="C116:D116"/>
    <mergeCell ref="C118:D118"/>
    <mergeCell ref="C117:D117"/>
    <mergeCell ref="B1:E1"/>
    <mergeCell ref="A2:E2"/>
    <mergeCell ref="B5:D5"/>
    <mergeCell ref="B13:D13"/>
    <mergeCell ref="B19:D19"/>
    <mergeCell ref="B27:D27"/>
    <mergeCell ref="B35:D3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271">
      <selection activeCell="G280" sqref="G280"/>
    </sheetView>
  </sheetViews>
  <sheetFormatPr defaultColWidth="9.140625" defaultRowHeight="16.5" customHeight="1"/>
  <cols>
    <col min="1" max="1" width="5.7109375" style="158" customWidth="1"/>
    <col min="2" max="2" width="9.28125" style="158" customWidth="1"/>
    <col min="3" max="3" width="5.00390625" style="158" customWidth="1"/>
    <col min="4" max="4" width="54.421875" style="158" customWidth="1"/>
    <col min="5" max="5" width="17.57421875" style="158" customWidth="1"/>
    <col min="6" max="16384" width="9.140625" style="158" customWidth="1"/>
  </cols>
  <sheetData>
    <row r="1" spans="1:5" ht="28.5" customHeight="1">
      <c r="A1" s="251"/>
      <c r="B1" s="563" t="s">
        <v>631</v>
      </c>
      <c r="C1" s="563"/>
      <c r="D1" s="563"/>
      <c r="E1" s="563"/>
    </row>
    <row r="2" spans="1:5" ht="21" customHeight="1" thickBot="1">
      <c r="A2" s="564" t="s">
        <v>70</v>
      </c>
      <c r="B2" s="564"/>
      <c r="C2" s="564"/>
      <c r="D2" s="564"/>
      <c r="E2" s="564"/>
    </row>
    <row r="3" spans="1:5" ht="24.75" customHeight="1" thickTop="1">
      <c r="A3" s="252" t="s">
        <v>72</v>
      </c>
      <c r="B3" s="137" t="s">
        <v>73</v>
      </c>
      <c r="C3" s="162" t="s">
        <v>6</v>
      </c>
      <c r="D3" s="253" t="s">
        <v>94</v>
      </c>
      <c r="E3" s="164" t="s">
        <v>517</v>
      </c>
    </row>
    <row r="4" spans="1:5" ht="16.5" customHeight="1" thickBot="1">
      <c r="A4" s="167" t="s">
        <v>41</v>
      </c>
      <c r="B4" s="565" t="s">
        <v>222</v>
      </c>
      <c r="C4" s="566"/>
      <c r="D4" s="567"/>
      <c r="E4" s="168">
        <f>SUM(E5,E8,E13,E15)</f>
        <v>6596008</v>
      </c>
    </row>
    <row r="5" spans="1:5" ht="16.5" customHeight="1" thickBot="1" thickTop="1">
      <c r="A5" s="169" t="s">
        <v>41</v>
      </c>
      <c r="B5" s="170" t="s">
        <v>319</v>
      </c>
      <c r="C5" s="170"/>
      <c r="D5" s="254" t="s">
        <v>320</v>
      </c>
      <c r="E5" s="255">
        <f>SUM(E6:E7)</f>
        <v>11000</v>
      </c>
    </row>
    <row r="6" spans="1:5" ht="16.5" customHeight="1" thickTop="1">
      <c r="A6" s="184" t="s">
        <v>41</v>
      </c>
      <c r="B6" s="185" t="s">
        <v>319</v>
      </c>
      <c r="C6" s="205" t="s">
        <v>128</v>
      </c>
      <c r="D6" s="177" t="s">
        <v>162</v>
      </c>
      <c r="E6" s="188">
        <v>10000</v>
      </c>
    </row>
    <row r="7" spans="1:5" ht="16.5" customHeight="1" thickBot="1">
      <c r="A7" s="207" t="s">
        <v>41</v>
      </c>
      <c r="B7" s="208" t="s">
        <v>319</v>
      </c>
      <c r="C7" s="209" t="s">
        <v>131</v>
      </c>
      <c r="D7" s="256" t="s">
        <v>163</v>
      </c>
      <c r="E7" s="211">
        <v>1000</v>
      </c>
    </row>
    <row r="8" spans="1:5" ht="16.5" customHeight="1" thickBot="1" thickTop="1">
      <c r="A8" s="169" t="s">
        <v>41</v>
      </c>
      <c r="B8" s="170" t="s">
        <v>42</v>
      </c>
      <c r="C8" s="170"/>
      <c r="D8" s="254" t="s">
        <v>223</v>
      </c>
      <c r="E8" s="255">
        <f>SUM(E9:E12)</f>
        <v>6550375</v>
      </c>
    </row>
    <row r="9" spans="1:5" ht="16.5" customHeight="1" thickTop="1">
      <c r="A9" s="184" t="s">
        <v>41</v>
      </c>
      <c r="B9" s="185" t="s">
        <v>42</v>
      </c>
      <c r="C9" s="205" t="s">
        <v>130</v>
      </c>
      <c r="D9" s="257" t="s">
        <v>133</v>
      </c>
      <c r="E9" s="178">
        <v>35000</v>
      </c>
    </row>
    <row r="10" spans="1:5" ht="16.5" customHeight="1">
      <c r="A10" s="184" t="s">
        <v>41</v>
      </c>
      <c r="B10" s="185" t="s">
        <v>42</v>
      </c>
      <c r="C10" s="205" t="s">
        <v>131</v>
      </c>
      <c r="D10" s="258" t="s">
        <v>163</v>
      </c>
      <c r="E10" s="188">
        <v>3000</v>
      </c>
    </row>
    <row r="11" spans="1:5" ht="16.5" customHeight="1">
      <c r="A11" s="179" t="s">
        <v>41</v>
      </c>
      <c r="B11" s="180" t="s">
        <v>42</v>
      </c>
      <c r="C11" s="205" t="s">
        <v>321</v>
      </c>
      <c r="D11" s="258" t="s">
        <v>166</v>
      </c>
      <c r="E11" s="188">
        <v>13000</v>
      </c>
    </row>
    <row r="12" spans="1:5" ht="16.5" customHeight="1" thickBot="1">
      <c r="A12" s="179" t="s">
        <v>41</v>
      </c>
      <c r="B12" s="180" t="s">
        <v>42</v>
      </c>
      <c r="C12" s="181" t="s">
        <v>43</v>
      </c>
      <c r="D12" s="259" t="s">
        <v>322</v>
      </c>
      <c r="E12" s="183">
        <v>6499375</v>
      </c>
    </row>
    <row r="13" spans="1:5" ht="16.5" customHeight="1" thickBot="1" thickTop="1">
      <c r="A13" s="169" t="s">
        <v>41</v>
      </c>
      <c r="B13" s="170" t="s">
        <v>323</v>
      </c>
      <c r="C13" s="170"/>
      <c r="D13" s="254" t="s">
        <v>324</v>
      </c>
      <c r="E13" s="255">
        <f>SUM(E14)</f>
        <v>26633</v>
      </c>
    </row>
    <row r="14" spans="1:5" ht="26.25" customHeight="1" thickBot="1" thickTop="1">
      <c r="A14" s="247" t="s">
        <v>41</v>
      </c>
      <c r="B14" s="248" t="s">
        <v>323</v>
      </c>
      <c r="C14" s="186" t="s">
        <v>325</v>
      </c>
      <c r="D14" s="256" t="s">
        <v>326</v>
      </c>
      <c r="E14" s="249">
        <v>26633</v>
      </c>
    </row>
    <row r="15" spans="1:5" ht="16.5" customHeight="1" thickBot="1" thickTop="1">
      <c r="A15" s="169" t="s">
        <v>41</v>
      </c>
      <c r="B15" s="170" t="s">
        <v>327</v>
      </c>
      <c r="C15" s="170"/>
      <c r="D15" s="260" t="s">
        <v>328</v>
      </c>
      <c r="E15" s="255">
        <f>SUM(E16:E17)</f>
        <v>8000</v>
      </c>
    </row>
    <row r="16" spans="1:5" ht="16.5" customHeight="1" thickTop="1">
      <c r="A16" s="184" t="s">
        <v>41</v>
      </c>
      <c r="B16" s="175" t="s">
        <v>327</v>
      </c>
      <c r="C16" s="205" t="s">
        <v>128</v>
      </c>
      <c r="D16" s="177" t="s">
        <v>162</v>
      </c>
      <c r="E16" s="188">
        <v>2000</v>
      </c>
    </row>
    <row r="17" spans="1:5" ht="16.5" customHeight="1" thickBot="1">
      <c r="A17" s="198" t="s">
        <v>41</v>
      </c>
      <c r="B17" s="199" t="s">
        <v>327</v>
      </c>
      <c r="C17" s="200" t="s">
        <v>131</v>
      </c>
      <c r="D17" s="261" t="s">
        <v>163</v>
      </c>
      <c r="E17" s="202">
        <v>6000</v>
      </c>
    </row>
    <row r="18" ht="13.5" customHeight="1" thickBot="1" thickTop="1">
      <c r="E18" s="262"/>
    </row>
    <row r="19" spans="1:5" ht="16.5" customHeight="1" thickBot="1" thickTop="1">
      <c r="A19" s="195" t="s">
        <v>45</v>
      </c>
      <c r="B19" s="558" t="s">
        <v>226</v>
      </c>
      <c r="C19" s="559"/>
      <c r="D19" s="560"/>
      <c r="E19" s="196">
        <f>SUM(E20)</f>
        <v>4425500</v>
      </c>
    </row>
    <row r="20" spans="1:5" ht="16.5" customHeight="1" thickBot="1" thickTop="1">
      <c r="A20" s="263" t="s">
        <v>45</v>
      </c>
      <c r="B20" s="170" t="s">
        <v>46</v>
      </c>
      <c r="C20" s="170"/>
      <c r="D20" s="189" t="s">
        <v>227</v>
      </c>
      <c r="E20" s="255">
        <f>SUM(E21:E27)</f>
        <v>4425500</v>
      </c>
    </row>
    <row r="21" spans="1:5" ht="16.5" customHeight="1" thickTop="1">
      <c r="A21" s="174" t="s">
        <v>45</v>
      </c>
      <c r="B21" s="175" t="s">
        <v>46</v>
      </c>
      <c r="C21" s="176" t="s">
        <v>128</v>
      </c>
      <c r="D21" s="177" t="s">
        <v>162</v>
      </c>
      <c r="E21" s="178">
        <v>53000</v>
      </c>
    </row>
    <row r="22" spans="1:5" ht="16.5" customHeight="1">
      <c r="A22" s="179" t="s">
        <v>45</v>
      </c>
      <c r="B22" s="180" t="s">
        <v>46</v>
      </c>
      <c r="C22" s="181" t="s">
        <v>329</v>
      </c>
      <c r="D22" s="182" t="s">
        <v>330</v>
      </c>
      <c r="E22" s="183">
        <v>51000</v>
      </c>
    </row>
    <row r="23" spans="1:5" ht="16.5" customHeight="1">
      <c r="A23" s="179" t="s">
        <v>45</v>
      </c>
      <c r="B23" s="180" t="s">
        <v>46</v>
      </c>
      <c r="C23" s="181" t="s">
        <v>131</v>
      </c>
      <c r="D23" s="182" t="s">
        <v>163</v>
      </c>
      <c r="E23" s="183">
        <v>47500</v>
      </c>
    </row>
    <row r="24" spans="1:5" ht="16.5" customHeight="1">
      <c r="A24" s="179" t="s">
        <v>45</v>
      </c>
      <c r="B24" s="180" t="s">
        <v>46</v>
      </c>
      <c r="C24" s="181" t="s">
        <v>43</v>
      </c>
      <c r="D24" s="182" t="s">
        <v>322</v>
      </c>
      <c r="E24" s="183">
        <v>650000</v>
      </c>
    </row>
    <row r="25" spans="1:5" ht="16.5" customHeight="1">
      <c r="A25" s="179" t="s">
        <v>45</v>
      </c>
      <c r="B25" s="180" t="s">
        <v>46</v>
      </c>
      <c r="C25" s="181" t="s">
        <v>510</v>
      </c>
      <c r="D25" s="182" t="s">
        <v>322</v>
      </c>
      <c r="E25" s="183">
        <v>1836885</v>
      </c>
    </row>
    <row r="26" spans="1:5" ht="16.5" customHeight="1">
      <c r="A26" s="179" t="s">
        <v>45</v>
      </c>
      <c r="B26" s="180" t="s">
        <v>46</v>
      </c>
      <c r="C26" s="181" t="s">
        <v>511</v>
      </c>
      <c r="D26" s="182" t="s">
        <v>322</v>
      </c>
      <c r="E26" s="183">
        <v>1763115</v>
      </c>
    </row>
    <row r="27" spans="1:5" ht="16.5" customHeight="1" thickBot="1">
      <c r="A27" s="216" t="s">
        <v>45</v>
      </c>
      <c r="B27" s="217" t="s">
        <v>46</v>
      </c>
      <c r="C27" s="218" t="s">
        <v>47</v>
      </c>
      <c r="D27" s="201" t="s">
        <v>331</v>
      </c>
      <c r="E27" s="220">
        <v>24000</v>
      </c>
    </row>
    <row r="28" ht="15" customHeight="1" thickBot="1" thickTop="1">
      <c r="E28" s="262"/>
    </row>
    <row r="29" spans="1:5" ht="16.5" customHeight="1" thickBot="1" thickTop="1">
      <c r="A29" s="203" t="s">
        <v>49</v>
      </c>
      <c r="B29" s="558" t="s">
        <v>229</v>
      </c>
      <c r="C29" s="559"/>
      <c r="D29" s="560"/>
      <c r="E29" s="204">
        <f>SUM(E32,E2,E35,E30)</f>
        <v>371354</v>
      </c>
    </row>
    <row r="30" spans="1:5" ht="16.5" customHeight="1" thickBot="1" thickTop="1">
      <c r="A30" s="169" t="s">
        <v>49</v>
      </c>
      <c r="B30" s="170" t="s">
        <v>332</v>
      </c>
      <c r="C30" s="170"/>
      <c r="D30" s="189" t="s">
        <v>333</v>
      </c>
      <c r="E30" s="264">
        <f>SUM(E31)</f>
        <v>150000</v>
      </c>
    </row>
    <row r="31" spans="1:5" ht="16.5" customHeight="1" thickBot="1" thickTop="1">
      <c r="A31" s="265" t="s">
        <v>49</v>
      </c>
      <c r="B31" s="402">
        <v>70001</v>
      </c>
      <c r="C31" s="403">
        <v>2650</v>
      </c>
      <c r="D31" s="296" t="s">
        <v>334</v>
      </c>
      <c r="E31" s="266">
        <v>150000</v>
      </c>
    </row>
    <row r="32" spans="1:5" ht="16.5" customHeight="1" thickBot="1" thickTop="1">
      <c r="A32" s="169" t="s">
        <v>49</v>
      </c>
      <c r="B32" s="170" t="s">
        <v>50</v>
      </c>
      <c r="C32" s="170"/>
      <c r="D32" s="189" t="s">
        <v>230</v>
      </c>
      <c r="E32" s="255">
        <f>SUM(E33:E34)</f>
        <v>49734</v>
      </c>
    </row>
    <row r="33" spans="1:5" ht="16.5" customHeight="1" thickTop="1">
      <c r="A33" s="184" t="s">
        <v>49</v>
      </c>
      <c r="B33" s="185" t="s">
        <v>50</v>
      </c>
      <c r="C33" s="205" t="s">
        <v>131</v>
      </c>
      <c r="D33" s="206" t="s">
        <v>163</v>
      </c>
      <c r="E33" s="188">
        <v>40000</v>
      </c>
    </row>
    <row r="34" spans="1:5" ht="16.5" customHeight="1" thickBot="1">
      <c r="A34" s="198" t="s">
        <v>49</v>
      </c>
      <c r="B34" s="199" t="s">
        <v>50</v>
      </c>
      <c r="C34" s="200" t="s">
        <v>47</v>
      </c>
      <c r="D34" s="201" t="s">
        <v>331</v>
      </c>
      <c r="E34" s="202">
        <v>9734</v>
      </c>
    </row>
    <row r="35" spans="1:5" ht="16.5" customHeight="1" thickBot="1" thickTop="1">
      <c r="A35" s="169" t="s">
        <v>49</v>
      </c>
      <c r="B35" s="170" t="s">
        <v>52</v>
      </c>
      <c r="C35" s="170"/>
      <c r="D35" s="189" t="s">
        <v>235</v>
      </c>
      <c r="E35" s="255">
        <f>SUM(E36:E44)</f>
        <v>171620</v>
      </c>
    </row>
    <row r="36" spans="1:5" ht="16.5" customHeight="1" thickTop="1">
      <c r="A36" s="174" t="s">
        <v>49</v>
      </c>
      <c r="B36" s="175" t="s">
        <v>52</v>
      </c>
      <c r="C36" s="176" t="s">
        <v>335</v>
      </c>
      <c r="D36" s="267" t="s">
        <v>336</v>
      </c>
      <c r="E36" s="178">
        <v>2000</v>
      </c>
    </row>
    <row r="37" spans="1:5" ht="16.5" customHeight="1">
      <c r="A37" s="184" t="s">
        <v>49</v>
      </c>
      <c r="B37" s="185" t="s">
        <v>52</v>
      </c>
      <c r="C37" s="205" t="s">
        <v>337</v>
      </c>
      <c r="D37" s="268" t="s">
        <v>157</v>
      </c>
      <c r="E37" s="188">
        <v>75120</v>
      </c>
    </row>
    <row r="38" spans="1:5" ht="16.5" customHeight="1">
      <c r="A38" s="207" t="s">
        <v>49</v>
      </c>
      <c r="B38" s="208" t="s">
        <v>52</v>
      </c>
      <c r="C38" s="209" t="s">
        <v>338</v>
      </c>
      <c r="D38" s="269" t="s">
        <v>159</v>
      </c>
      <c r="E38" s="211">
        <v>12850</v>
      </c>
    </row>
    <row r="39" spans="1:5" ht="16.5" customHeight="1">
      <c r="A39" s="207" t="s">
        <v>49</v>
      </c>
      <c r="B39" s="208" t="s">
        <v>52</v>
      </c>
      <c r="C39" s="209" t="s">
        <v>339</v>
      </c>
      <c r="D39" s="113" t="s">
        <v>160</v>
      </c>
      <c r="E39" s="211">
        <v>1850</v>
      </c>
    </row>
    <row r="40" spans="1:5" ht="16.5" customHeight="1">
      <c r="A40" s="207" t="s">
        <v>49</v>
      </c>
      <c r="B40" s="208" t="s">
        <v>52</v>
      </c>
      <c r="C40" s="209" t="s">
        <v>128</v>
      </c>
      <c r="D40" s="210" t="s">
        <v>162</v>
      </c>
      <c r="E40" s="211">
        <v>24000</v>
      </c>
    </row>
    <row r="41" spans="1:5" ht="16.5" customHeight="1">
      <c r="A41" s="207" t="s">
        <v>49</v>
      </c>
      <c r="B41" s="208" t="s">
        <v>52</v>
      </c>
      <c r="C41" s="209" t="s">
        <v>448</v>
      </c>
      <c r="D41" s="210" t="s">
        <v>449</v>
      </c>
      <c r="E41" s="211">
        <v>1800</v>
      </c>
    </row>
    <row r="42" spans="1:5" ht="16.5" customHeight="1">
      <c r="A42" s="179" t="s">
        <v>49</v>
      </c>
      <c r="B42" s="180" t="s">
        <v>52</v>
      </c>
      <c r="C42" s="181" t="s">
        <v>340</v>
      </c>
      <c r="D42" s="113" t="s">
        <v>165</v>
      </c>
      <c r="E42" s="183">
        <v>1000</v>
      </c>
    </row>
    <row r="43" spans="1:5" ht="16.5" customHeight="1">
      <c r="A43" s="207" t="s">
        <v>49</v>
      </c>
      <c r="B43" s="208" t="s">
        <v>52</v>
      </c>
      <c r="C43" s="209" t="s">
        <v>341</v>
      </c>
      <c r="D43" s="269" t="s">
        <v>167</v>
      </c>
      <c r="E43" s="211">
        <v>18000</v>
      </c>
    </row>
    <row r="44" spans="1:5" ht="16.5" customHeight="1" thickBot="1">
      <c r="A44" s="198" t="s">
        <v>49</v>
      </c>
      <c r="B44" s="199" t="s">
        <v>52</v>
      </c>
      <c r="C44" s="200" t="s">
        <v>43</v>
      </c>
      <c r="D44" s="201" t="s">
        <v>322</v>
      </c>
      <c r="E44" s="202">
        <v>35000</v>
      </c>
    </row>
    <row r="45" spans="1:5" ht="15.75" customHeight="1" thickBot="1" thickTop="1">
      <c r="A45" s="270"/>
      <c r="B45" s="270"/>
      <c r="C45" s="271"/>
      <c r="D45" s="272"/>
      <c r="E45" s="273"/>
    </row>
    <row r="46" spans="1:5" ht="19.5" customHeight="1" thickBot="1" thickTop="1">
      <c r="A46" s="203" t="s">
        <v>342</v>
      </c>
      <c r="B46" s="558" t="s">
        <v>343</v>
      </c>
      <c r="C46" s="559"/>
      <c r="D46" s="560"/>
      <c r="E46" s="274">
        <f>SUM(E47+E49)</f>
        <v>56000</v>
      </c>
    </row>
    <row r="47" spans="1:5" ht="16.5" customHeight="1" thickBot="1" thickTop="1">
      <c r="A47" s="275" t="s">
        <v>342</v>
      </c>
      <c r="B47" s="170" t="s">
        <v>344</v>
      </c>
      <c r="C47" s="170"/>
      <c r="D47" s="189" t="s">
        <v>345</v>
      </c>
      <c r="E47" s="276">
        <f>SUM(E48:E48)</f>
        <v>6000</v>
      </c>
    </row>
    <row r="48" spans="1:5" ht="16.5" customHeight="1" thickBot="1" thickTop="1">
      <c r="A48" s="190" t="s">
        <v>342</v>
      </c>
      <c r="B48" s="191" t="s">
        <v>344</v>
      </c>
      <c r="C48" s="192" t="s">
        <v>346</v>
      </c>
      <c r="D48" s="212" t="s">
        <v>347</v>
      </c>
      <c r="E48" s="351">
        <v>6000</v>
      </c>
    </row>
    <row r="49" spans="1:5" ht="16.5" customHeight="1" thickBot="1" thickTop="1">
      <c r="A49" s="275" t="s">
        <v>342</v>
      </c>
      <c r="B49" s="170" t="s">
        <v>575</v>
      </c>
      <c r="C49" s="170"/>
      <c r="D49" s="189" t="s">
        <v>576</v>
      </c>
      <c r="E49" s="276">
        <f>SUM(E50)</f>
        <v>50000</v>
      </c>
    </row>
    <row r="50" spans="1:5" ht="39" customHeight="1" thickBot="1" thickTop="1">
      <c r="A50" s="190"/>
      <c r="B50" s="191"/>
      <c r="C50" s="476" t="s">
        <v>550</v>
      </c>
      <c r="D50" s="333" t="s">
        <v>577</v>
      </c>
      <c r="E50" s="351">
        <v>50000</v>
      </c>
    </row>
    <row r="51" ht="15" customHeight="1" thickBot="1" thickTop="1">
      <c r="E51" s="262"/>
    </row>
    <row r="52" spans="1:5" ht="16.5" customHeight="1" thickBot="1" thickTop="1">
      <c r="A52" s="203" t="s">
        <v>54</v>
      </c>
      <c r="B52" s="558" t="s">
        <v>238</v>
      </c>
      <c r="C52" s="559"/>
      <c r="D52" s="560"/>
      <c r="E52" s="204">
        <f>SUM(E53,E55,E61,E66,E93,E90)</f>
        <v>3040421</v>
      </c>
    </row>
    <row r="53" spans="1:5" ht="16.5" customHeight="1" thickBot="1" thickTop="1">
      <c r="A53" s="169" t="s">
        <v>54</v>
      </c>
      <c r="B53" s="170" t="s">
        <v>348</v>
      </c>
      <c r="C53" s="170"/>
      <c r="D53" s="189" t="s">
        <v>349</v>
      </c>
      <c r="E53" s="255">
        <f>SUM(E54)</f>
        <v>10000</v>
      </c>
    </row>
    <row r="54" spans="1:5" ht="16.5" customHeight="1" thickBot="1" thickTop="1">
      <c r="A54" s="247" t="s">
        <v>54</v>
      </c>
      <c r="B54" s="248" t="s">
        <v>348</v>
      </c>
      <c r="C54" s="186" t="s">
        <v>321</v>
      </c>
      <c r="D54" s="277" t="s">
        <v>166</v>
      </c>
      <c r="E54" s="249">
        <v>10000</v>
      </c>
    </row>
    <row r="55" spans="1:5" ht="16.5" customHeight="1" thickBot="1" thickTop="1">
      <c r="A55" s="169" t="s">
        <v>54</v>
      </c>
      <c r="B55" s="170" t="s">
        <v>239</v>
      </c>
      <c r="C55" s="170"/>
      <c r="D55" s="189" t="s">
        <v>240</v>
      </c>
      <c r="E55" s="255">
        <f>SUM(E56:E60)</f>
        <v>57151</v>
      </c>
    </row>
    <row r="56" spans="1:5" ht="16.5" customHeight="1" thickTop="1">
      <c r="A56" s="174" t="s">
        <v>54</v>
      </c>
      <c r="B56" s="175" t="s">
        <v>239</v>
      </c>
      <c r="C56" s="176" t="s">
        <v>337</v>
      </c>
      <c r="D56" s="267" t="s">
        <v>157</v>
      </c>
      <c r="E56" s="178">
        <v>43400</v>
      </c>
    </row>
    <row r="57" spans="1:5" ht="16.5" customHeight="1">
      <c r="A57" s="184" t="s">
        <v>54</v>
      </c>
      <c r="B57" s="185" t="s">
        <v>239</v>
      </c>
      <c r="C57" s="205" t="s">
        <v>350</v>
      </c>
      <c r="D57" s="277" t="s">
        <v>158</v>
      </c>
      <c r="E57" s="188">
        <v>3690</v>
      </c>
    </row>
    <row r="58" spans="1:5" ht="16.5" customHeight="1">
      <c r="A58" s="179" t="s">
        <v>54</v>
      </c>
      <c r="B58" s="180" t="s">
        <v>239</v>
      </c>
      <c r="C58" s="181" t="s">
        <v>338</v>
      </c>
      <c r="D58" s="269" t="s">
        <v>159</v>
      </c>
      <c r="E58" s="183">
        <v>8100</v>
      </c>
    </row>
    <row r="59" spans="1:5" ht="16.5" customHeight="1">
      <c r="A59" s="179" t="s">
        <v>54</v>
      </c>
      <c r="B59" s="180" t="s">
        <v>239</v>
      </c>
      <c r="C59" s="181" t="s">
        <v>339</v>
      </c>
      <c r="D59" s="113" t="s">
        <v>160</v>
      </c>
      <c r="E59" s="183">
        <v>1100</v>
      </c>
    </row>
    <row r="60" spans="1:5" ht="16.5" customHeight="1" thickBot="1">
      <c r="A60" s="179" t="s">
        <v>54</v>
      </c>
      <c r="B60" s="180" t="s">
        <v>239</v>
      </c>
      <c r="C60" s="209" t="s">
        <v>128</v>
      </c>
      <c r="D60" s="187" t="s">
        <v>162</v>
      </c>
      <c r="E60" s="211">
        <v>861</v>
      </c>
    </row>
    <row r="61" spans="1:5" ht="16.5" customHeight="1" thickBot="1" thickTop="1">
      <c r="A61" s="169" t="s">
        <v>54</v>
      </c>
      <c r="B61" s="170" t="s">
        <v>351</v>
      </c>
      <c r="C61" s="170"/>
      <c r="D61" s="189" t="s">
        <v>352</v>
      </c>
      <c r="E61" s="255">
        <f>SUM(E62:E65)</f>
        <v>142200</v>
      </c>
    </row>
    <row r="62" spans="1:5" ht="16.5" customHeight="1" thickTop="1">
      <c r="A62" s="184" t="s">
        <v>54</v>
      </c>
      <c r="B62" s="185" t="s">
        <v>351</v>
      </c>
      <c r="C62" s="205" t="s">
        <v>346</v>
      </c>
      <c r="D62" s="206" t="s">
        <v>347</v>
      </c>
      <c r="E62" s="188">
        <v>137400</v>
      </c>
    </row>
    <row r="63" spans="1:5" ht="16.5" customHeight="1">
      <c r="A63" s="179" t="s">
        <v>54</v>
      </c>
      <c r="B63" s="180" t="s">
        <v>351</v>
      </c>
      <c r="C63" s="181" t="s">
        <v>128</v>
      </c>
      <c r="D63" s="206" t="s">
        <v>162</v>
      </c>
      <c r="E63" s="183">
        <v>3000</v>
      </c>
    </row>
    <row r="64" spans="1:5" ht="16.5" customHeight="1">
      <c r="A64" s="179" t="s">
        <v>54</v>
      </c>
      <c r="B64" s="180" t="s">
        <v>351</v>
      </c>
      <c r="C64" s="181" t="s">
        <v>131</v>
      </c>
      <c r="D64" s="182" t="s">
        <v>163</v>
      </c>
      <c r="E64" s="183">
        <v>300</v>
      </c>
    </row>
    <row r="65" spans="1:5" ht="16.5" customHeight="1" thickBot="1">
      <c r="A65" s="179" t="s">
        <v>54</v>
      </c>
      <c r="B65" s="180" t="s">
        <v>351</v>
      </c>
      <c r="C65" s="209" t="s">
        <v>340</v>
      </c>
      <c r="D65" s="269" t="s">
        <v>165</v>
      </c>
      <c r="E65" s="211">
        <v>1500</v>
      </c>
    </row>
    <row r="66" spans="1:5" ht="16.5" customHeight="1" thickBot="1" thickTop="1">
      <c r="A66" s="169" t="s">
        <v>54</v>
      </c>
      <c r="B66" s="170" t="s">
        <v>55</v>
      </c>
      <c r="C66" s="170"/>
      <c r="D66" s="189" t="s">
        <v>243</v>
      </c>
      <c r="E66" s="255">
        <f>SUM(E67:E89)</f>
        <v>2689745</v>
      </c>
    </row>
    <row r="67" spans="1:5" ht="16.5" customHeight="1" thickTop="1">
      <c r="A67" s="184" t="s">
        <v>54</v>
      </c>
      <c r="B67" s="185" t="s">
        <v>55</v>
      </c>
      <c r="C67" s="205" t="s">
        <v>335</v>
      </c>
      <c r="D67" s="268" t="s">
        <v>336</v>
      </c>
      <c r="E67" s="188">
        <v>2500</v>
      </c>
    </row>
    <row r="68" spans="1:5" ht="16.5" customHeight="1">
      <c r="A68" s="179" t="s">
        <v>54</v>
      </c>
      <c r="B68" s="180" t="s">
        <v>55</v>
      </c>
      <c r="C68" s="181" t="s">
        <v>337</v>
      </c>
      <c r="D68" s="113" t="s">
        <v>157</v>
      </c>
      <c r="E68" s="183">
        <v>1385000</v>
      </c>
    </row>
    <row r="69" spans="1:5" ht="16.5" customHeight="1">
      <c r="A69" s="184" t="s">
        <v>54</v>
      </c>
      <c r="B69" s="185" t="s">
        <v>55</v>
      </c>
      <c r="C69" s="205" t="s">
        <v>350</v>
      </c>
      <c r="D69" s="268" t="s">
        <v>158</v>
      </c>
      <c r="E69" s="188">
        <v>117000</v>
      </c>
    </row>
    <row r="70" spans="1:5" ht="16.5" customHeight="1">
      <c r="A70" s="179" t="s">
        <v>54</v>
      </c>
      <c r="B70" s="180" t="s">
        <v>55</v>
      </c>
      <c r="C70" s="181" t="s">
        <v>338</v>
      </c>
      <c r="D70" s="113" t="s">
        <v>159</v>
      </c>
      <c r="E70" s="183">
        <v>245727</v>
      </c>
    </row>
    <row r="71" spans="1:5" ht="16.5" customHeight="1">
      <c r="A71" s="184" t="s">
        <v>54</v>
      </c>
      <c r="B71" s="185" t="s">
        <v>55</v>
      </c>
      <c r="C71" s="205" t="s">
        <v>339</v>
      </c>
      <c r="D71" s="268" t="s">
        <v>160</v>
      </c>
      <c r="E71" s="188">
        <v>35207</v>
      </c>
    </row>
    <row r="72" spans="1:5" ht="16.5" customHeight="1">
      <c r="A72" s="179" t="s">
        <v>54</v>
      </c>
      <c r="B72" s="180" t="s">
        <v>55</v>
      </c>
      <c r="C72" s="181" t="s">
        <v>353</v>
      </c>
      <c r="D72" s="113" t="s">
        <v>161</v>
      </c>
      <c r="E72" s="183">
        <v>50800</v>
      </c>
    </row>
    <row r="73" spans="1:5" ht="16.5" customHeight="1">
      <c r="A73" s="184" t="s">
        <v>54</v>
      </c>
      <c r="B73" s="185" t="s">
        <v>55</v>
      </c>
      <c r="C73" s="205" t="s">
        <v>128</v>
      </c>
      <c r="D73" s="206" t="s">
        <v>162</v>
      </c>
      <c r="E73" s="188">
        <v>91500</v>
      </c>
    </row>
    <row r="74" spans="1:5" ht="16.5" customHeight="1">
      <c r="A74" s="179" t="s">
        <v>54</v>
      </c>
      <c r="B74" s="180" t="s">
        <v>55</v>
      </c>
      <c r="C74" s="181" t="s">
        <v>130</v>
      </c>
      <c r="D74" s="113" t="s">
        <v>133</v>
      </c>
      <c r="E74" s="183">
        <v>95000</v>
      </c>
    </row>
    <row r="75" spans="1:5" ht="16.5" customHeight="1">
      <c r="A75" s="179" t="s">
        <v>54</v>
      </c>
      <c r="B75" s="180" t="s">
        <v>55</v>
      </c>
      <c r="C75" s="209" t="s">
        <v>329</v>
      </c>
      <c r="D75" s="269" t="s">
        <v>450</v>
      </c>
      <c r="E75" s="211">
        <v>69000</v>
      </c>
    </row>
    <row r="76" spans="1:5" ht="16.5" customHeight="1">
      <c r="A76" s="179" t="s">
        <v>54</v>
      </c>
      <c r="B76" s="180" t="s">
        <v>55</v>
      </c>
      <c r="C76" s="209" t="s">
        <v>448</v>
      </c>
      <c r="D76" s="269" t="s">
        <v>449</v>
      </c>
      <c r="E76" s="211">
        <v>1500</v>
      </c>
    </row>
    <row r="77" spans="1:5" ht="16.5" customHeight="1">
      <c r="A77" s="207" t="s">
        <v>54</v>
      </c>
      <c r="B77" s="208" t="s">
        <v>55</v>
      </c>
      <c r="C77" s="209" t="s">
        <v>131</v>
      </c>
      <c r="D77" s="210" t="s">
        <v>163</v>
      </c>
      <c r="E77" s="211">
        <v>204000</v>
      </c>
    </row>
    <row r="78" spans="1:5" ht="16.5" customHeight="1">
      <c r="A78" s="207" t="s">
        <v>54</v>
      </c>
      <c r="B78" s="208" t="s">
        <v>55</v>
      </c>
      <c r="C78" s="209" t="s">
        <v>354</v>
      </c>
      <c r="D78" s="210" t="s">
        <v>164</v>
      </c>
      <c r="E78" s="211">
        <v>1000</v>
      </c>
    </row>
    <row r="79" spans="1:5" ht="26.25" customHeight="1">
      <c r="A79" s="207" t="s">
        <v>54</v>
      </c>
      <c r="B79" s="208" t="s">
        <v>55</v>
      </c>
      <c r="C79" s="209" t="s">
        <v>452</v>
      </c>
      <c r="D79" s="465" t="s">
        <v>561</v>
      </c>
      <c r="E79" s="211">
        <v>5000</v>
      </c>
    </row>
    <row r="80" spans="1:5" ht="29.25" customHeight="1">
      <c r="A80" s="207" t="s">
        <v>54</v>
      </c>
      <c r="B80" s="208" t="s">
        <v>55</v>
      </c>
      <c r="C80" s="209" t="s">
        <v>453</v>
      </c>
      <c r="D80" s="465" t="s">
        <v>505</v>
      </c>
      <c r="E80" s="211">
        <v>25000</v>
      </c>
    </row>
    <row r="81" spans="1:5" ht="16.5" customHeight="1">
      <c r="A81" s="179" t="s">
        <v>54</v>
      </c>
      <c r="B81" s="180" t="s">
        <v>55</v>
      </c>
      <c r="C81" s="181" t="s">
        <v>340</v>
      </c>
      <c r="D81" s="113" t="s">
        <v>165</v>
      </c>
      <c r="E81" s="183">
        <v>25000</v>
      </c>
    </row>
    <row r="82" spans="1:5" ht="16.5" customHeight="1">
      <c r="A82" s="179" t="s">
        <v>54</v>
      </c>
      <c r="B82" s="180" t="s">
        <v>55</v>
      </c>
      <c r="C82" s="181" t="s">
        <v>321</v>
      </c>
      <c r="D82" s="113" t="s">
        <v>166</v>
      </c>
      <c r="E82" s="183">
        <v>10000</v>
      </c>
    </row>
    <row r="83" spans="1:5" ht="16.5" customHeight="1">
      <c r="A83" s="184" t="s">
        <v>54</v>
      </c>
      <c r="B83" s="185" t="s">
        <v>55</v>
      </c>
      <c r="C83" s="205" t="s">
        <v>341</v>
      </c>
      <c r="D83" s="268" t="s">
        <v>167</v>
      </c>
      <c r="E83" s="188">
        <v>32850</v>
      </c>
    </row>
    <row r="84" spans="1:5" ht="16.5" customHeight="1">
      <c r="A84" s="179" t="s">
        <v>54</v>
      </c>
      <c r="B84" s="180" t="s">
        <v>55</v>
      </c>
      <c r="C84" s="181" t="s">
        <v>355</v>
      </c>
      <c r="D84" s="113" t="s">
        <v>168</v>
      </c>
      <c r="E84" s="183">
        <v>3661</v>
      </c>
    </row>
    <row r="85" spans="1:5" ht="16.5" customHeight="1">
      <c r="A85" s="179" t="s">
        <v>54</v>
      </c>
      <c r="B85" s="180" t="s">
        <v>55</v>
      </c>
      <c r="C85" s="181" t="s">
        <v>356</v>
      </c>
      <c r="D85" s="113" t="s">
        <v>169</v>
      </c>
      <c r="E85" s="183">
        <v>216000</v>
      </c>
    </row>
    <row r="86" spans="1:5" ht="24.75" customHeight="1" thickBot="1">
      <c r="A86" s="198" t="s">
        <v>54</v>
      </c>
      <c r="B86" s="199" t="s">
        <v>55</v>
      </c>
      <c r="C86" s="200" t="s">
        <v>562</v>
      </c>
      <c r="D86" s="484" t="s">
        <v>563</v>
      </c>
      <c r="E86" s="202">
        <v>10000</v>
      </c>
    </row>
    <row r="87" spans="1:5" ht="24.75" customHeight="1" thickTop="1">
      <c r="A87" s="174" t="s">
        <v>54</v>
      </c>
      <c r="B87" s="175" t="s">
        <v>55</v>
      </c>
      <c r="C87" s="176" t="s">
        <v>454</v>
      </c>
      <c r="D87" s="485" t="s">
        <v>565</v>
      </c>
      <c r="E87" s="178">
        <v>5000</v>
      </c>
    </row>
    <row r="88" spans="1:5" ht="21.75" customHeight="1">
      <c r="A88" s="179" t="s">
        <v>54</v>
      </c>
      <c r="B88" s="180" t="s">
        <v>55</v>
      </c>
      <c r="C88" s="209" t="s">
        <v>564</v>
      </c>
      <c r="D88" s="471" t="s">
        <v>566</v>
      </c>
      <c r="E88" s="211">
        <v>29000</v>
      </c>
    </row>
    <row r="89" spans="1:5" ht="16.5" customHeight="1" thickBot="1">
      <c r="A89" s="198" t="s">
        <v>54</v>
      </c>
      <c r="B89" s="199" t="s">
        <v>55</v>
      </c>
      <c r="C89" s="200" t="s">
        <v>47</v>
      </c>
      <c r="D89" s="201" t="s">
        <v>331</v>
      </c>
      <c r="E89" s="202">
        <v>30000</v>
      </c>
    </row>
    <row r="90" spans="1:5" ht="16.5" customHeight="1" thickBot="1" thickTop="1">
      <c r="A90" s="169" t="s">
        <v>54</v>
      </c>
      <c r="B90" s="170" t="s">
        <v>357</v>
      </c>
      <c r="C90" s="170"/>
      <c r="D90" s="172" t="s">
        <v>358</v>
      </c>
      <c r="E90" s="255">
        <f>SUM(E91:E92)</f>
        <v>16000</v>
      </c>
    </row>
    <row r="91" spans="1:5" ht="16.5" customHeight="1" thickTop="1">
      <c r="A91" s="179" t="s">
        <v>54</v>
      </c>
      <c r="B91" s="180" t="s">
        <v>357</v>
      </c>
      <c r="C91" s="181" t="s">
        <v>128</v>
      </c>
      <c r="D91" s="182" t="s">
        <v>162</v>
      </c>
      <c r="E91" s="183">
        <v>3000</v>
      </c>
    </row>
    <row r="92" spans="1:5" ht="16.5" customHeight="1" thickBot="1">
      <c r="A92" s="198" t="s">
        <v>54</v>
      </c>
      <c r="B92" s="199" t="s">
        <v>357</v>
      </c>
      <c r="C92" s="200" t="s">
        <v>131</v>
      </c>
      <c r="D92" s="201" t="s">
        <v>163</v>
      </c>
      <c r="E92" s="202">
        <v>13000</v>
      </c>
    </row>
    <row r="93" spans="1:5" ht="16.5" customHeight="1" thickBot="1" thickTop="1">
      <c r="A93" s="275" t="s">
        <v>54</v>
      </c>
      <c r="B93" s="170" t="s">
        <v>360</v>
      </c>
      <c r="C93" s="170"/>
      <c r="D93" s="172" t="s">
        <v>235</v>
      </c>
      <c r="E93" s="255">
        <f>SUM(E94:E100)</f>
        <v>125325</v>
      </c>
    </row>
    <row r="94" spans="1:5" ht="16.5" customHeight="1" thickTop="1">
      <c r="A94" s="278" t="s">
        <v>54</v>
      </c>
      <c r="B94" s="175" t="s">
        <v>360</v>
      </c>
      <c r="C94" s="176" t="s">
        <v>335</v>
      </c>
      <c r="D94" s="177" t="s">
        <v>336</v>
      </c>
      <c r="E94" s="178">
        <v>20600</v>
      </c>
    </row>
    <row r="95" spans="1:5" ht="23.25" customHeight="1">
      <c r="A95" s="179" t="s">
        <v>54</v>
      </c>
      <c r="B95" s="180" t="s">
        <v>360</v>
      </c>
      <c r="C95" s="181" t="s">
        <v>361</v>
      </c>
      <c r="D95" s="182" t="s">
        <v>362</v>
      </c>
      <c r="E95" s="183">
        <v>3300</v>
      </c>
    </row>
    <row r="96" spans="1:5" ht="16.5" customHeight="1">
      <c r="A96" s="179" t="s">
        <v>54</v>
      </c>
      <c r="B96" s="180" t="s">
        <v>360</v>
      </c>
      <c r="C96" s="181" t="s">
        <v>363</v>
      </c>
      <c r="D96" s="182" t="s">
        <v>364</v>
      </c>
      <c r="E96" s="183">
        <v>30400</v>
      </c>
    </row>
    <row r="97" spans="1:5" ht="16.5" customHeight="1">
      <c r="A97" s="179" t="s">
        <v>54</v>
      </c>
      <c r="B97" s="180" t="s">
        <v>360</v>
      </c>
      <c r="C97" s="181" t="s">
        <v>128</v>
      </c>
      <c r="D97" s="182" t="s">
        <v>162</v>
      </c>
      <c r="E97" s="183">
        <v>48525</v>
      </c>
    </row>
    <row r="98" spans="1:5" ht="16.5" customHeight="1">
      <c r="A98" s="179" t="s">
        <v>54</v>
      </c>
      <c r="B98" s="180" t="s">
        <v>360</v>
      </c>
      <c r="C98" s="181" t="s">
        <v>130</v>
      </c>
      <c r="D98" s="182" t="s">
        <v>133</v>
      </c>
      <c r="E98" s="183">
        <v>6000</v>
      </c>
    </row>
    <row r="99" spans="1:5" ht="16.5" customHeight="1">
      <c r="A99" s="184" t="s">
        <v>54</v>
      </c>
      <c r="B99" s="185" t="s">
        <v>360</v>
      </c>
      <c r="C99" s="205" t="s">
        <v>131</v>
      </c>
      <c r="D99" s="206" t="s">
        <v>163</v>
      </c>
      <c r="E99" s="188">
        <v>4500</v>
      </c>
    </row>
    <row r="100" spans="1:5" ht="16.5" customHeight="1" thickBot="1">
      <c r="A100" s="198" t="s">
        <v>54</v>
      </c>
      <c r="B100" s="199" t="s">
        <v>360</v>
      </c>
      <c r="C100" s="200" t="s">
        <v>321</v>
      </c>
      <c r="D100" s="201" t="s">
        <v>166</v>
      </c>
      <c r="E100" s="202">
        <v>12000</v>
      </c>
    </row>
    <row r="101" ht="16.5" customHeight="1" thickBot="1" thickTop="1">
      <c r="E101" s="262"/>
    </row>
    <row r="102" spans="1:5" ht="49.5" customHeight="1" thickBot="1" thickTop="1">
      <c r="A102" s="203" t="s">
        <v>246</v>
      </c>
      <c r="B102" s="558" t="s">
        <v>597</v>
      </c>
      <c r="C102" s="559"/>
      <c r="D102" s="560"/>
      <c r="E102" s="204">
        <f>SUM(E103)</f>
        <v>1530</v>
      </c>
    </row>
    <row r="103" spans="1:5" ht="31.5" customHeight="1" thickBot="1" thickTop="1">
      <c r="A103" s="169" t="s">
        <v>246</v>
      </c>
      <c r="B103" s="170" t="s">
        <v>248</v>
      </c>
      <c r="C103" s="170"/>
      <c r="D103" s="172" t="s">
        <v>249</v>
      </c>
      <c r="E103" s="255">
        <f>SUM(E104:E106)</f>
        <v>1530</v>
      </c>
    </row>
    <row r="104" spans="1:5" ht="16.5" customHeight="1" thickTop="1">
      <c r="A104" s="174" t="s">
        <v>246</v>
      </c>
      <c r="B104" s="175" t="s">
        <v>248</v>
      </c>
      <c r="C104" s="176" t="s">
        <v>338</v>
      </c>
      <c r="D104" s="182" t="s">
        <v>159</v>
      </c>
      <c r="E104" s="178">
        <v>220</v>
      </c>
    </row>
    <row r="105" spans="1:5" ht="16.5" customHeight="1">
      <c r="A105" s="179" t="s">
        <v>246</v>
      </c>
      <c r="B105" s="180" t="s">
        <v>248</v>
      </c>
      <c r="C105" s="181" t="s">
        <v>339</v>
      </c>
      <c r="D105" s="206" t="s">
        <v>160</v>
      </c>
      <c r="E105" s="183">
        <v>31</v>
      </c>
    </row>
    <row r="106" spans="1:5" ht="16.5" customHeight="1" thickBot="1">
      <c r="A106" s="216" t="s">
        <v>246</v>
      </c>
      <c r="B106" s="217" t="s">
        <v>248</v>
      </c>
      <c r="C106" s="218" t="s">
        <v>353</v>
      </c>
      <c r="D106" s="219" t="s">
        <v>359</v>
      </c>
      <c r="E106" s="220">
        <v>1279</v>
      </c>
    </row>
    <row r="107" ht="12" customHeight="1" thickBot="1" thickTop="1">
      <c r="E107" s="262"/>
    </row>
    <row r="108" spans="1:5" ht="16.5" customHeight="1" thickBot="1" thickTop="1">
      <c r="A108" s="203" t="s">
        <v>250</v>
      </c>
      <c r="B108" s="538" t="s">
        <v>251</v>
      </c>
      <c r="C108" s="539"/>
      <c r="D108" s="540"/>
      <c r="E108" s="204">
        <f>SUM(E109)</f>
        <v>500</v>
      </c>
    </row>
    <row r="109" spans="1:5" ht="16.5" customHeight="1" thickBot="1" thickTop="1">
      <c r="A109" s="169" t="s">
        <v>250</v>
      </c>
      <c r="B109" s="170" t="s">
        <v>252</v>
      </c>
      <c r="C109" s="170"/>
      <c r="D109" s="189" t="s">
        <v>253</v>
      </c>
      <c r="E109" s="255">
        <f>SUM(E110)</f>
        <v>500</v>
      </c>
    </row>
    <row r="110" spans="1:5" ht="16.5" customHeight="1" thickBot="1" thickTop="1">
      <c r="A110" s="216" t="s">
        <v>250</v>
      </c>
      <c r="B110" s="217" t="s">
        <v>252</v>
      </c>
      <c r="C110" s="218" t="s">
        <v>128</v>
      </c>
      <c r="D110" s="212" t="s">
        <v>162</v>
      </c>
      <c r="E110" s="220">
        <v>500</v>
      </c>
    </row>
    <row r="111" ht="12.75" customHeight="1" thickBot="1" thickTop="1">
      <c r="E111" s="262"/>
    </row>
    <row r="112" spans="1:5" ht="35.25" customHeight="1" thickBot="1" thickTop="1">
      <c r="A112" s="195" t="s">
        <v>56</v>
      </c>
      <c r="B112" s="558" t="s">
        <v>254</v>
      </c>
      <c r="C112" s="559"/>
      <c r="D112" s="560"/>
      <c r="E112" s="196">
        <f>SUM(E113,E116,E126)</f>
        <v>138520</v>
      </c>
    </row>
    <row r="113" spans="1:5" ht="16.5" customHeight="1" thickBot="1" thickTop="1">
      <c r="A113" s="169" t="s">
        <v>56</v>
      </c>
      <c r="B113" s="170" t="s">
        <v>365</v>
      </c>
      <c r="C113" s="170"/>
      <c r="D113" s="172" t="s">
        <v>366</v>
      </c>
      <c r="E113" s="255">
        <f>SUM(E114:E115)</f>
        <v>10000</v>
      </c>
    </row>
    <row r="114" spans="1:5" ht="16.5" customHeight="1" thickTop="1">
      <c r="A114" s="174" t="s">
        <v>56</v>
      </c>
      <c r="B114" s="175" t="s">
        <v>365</v>
      </c>
      <c r="C114" s="176" t="s">
        <v>567</v>
      </c>
      <c r="D114" s="177" t="s">
        <v>568</v>
      </c>
      <c r="E114" s="178">
        <v>5000</v>
      </c>
    </row>
    <row r="115" spans="1:5" ht="16.5" customHeight="1" thickBot="1">
      <c r="A115" s="247" t="s">
        <v>56</v>
      </c>
      <c r="B115" s="248" t="s">
        <v>365</v>
      </c>
      <c r="C115" s="186" t="s">
        <v>128</v>
      </c>
      <c r="D115" s="187" t="s">
        <v>162</v>
      </c>
      <c r="E115" s="249">
        <v>5000</v>
      </c>
    </row>
    <row r="116" spans="1:5" ht="16.5" customHeight="1" thickBot="1" thickTop="1">
      <c r="A116" s="169" t="s">
        <v>56</v>
      </c>
      <c r="B116" s="170" t="s">
        <v>57</v>
      </c>
      <c r="C116" s="170"/>
      <c r="D116" s="172" t="s">
        <v>367</v>
      </c>
      <c r="E116" s="255">
        <f>SUM(E117:E125)</f>
        <v>127520</v>
      </c>
    </row>
    <row r="117" spans="1:5" ht="16.5" customHeight="1" thickTop="1">
      <c r="A117" s="184" t="s">
        <v>56</v>
      </c>
      <c r="B117" s="185" t="s">
        <v>57</v>
      </c>
      <c r="C117" s="205" t="s">
        <v>346</v>
      </c>
      <c r="D117" s="206" t="s">
        <v>347</v>
      </c>
      <c r="E117" s="188">
        <v>9000</v>
      </c>
    </row>
    <row r="118" spans="1:5" ht="16.5" customHeight="1">
      <c r="A118" s="179" t="s">
        <v>56</v>
      </c>
      <c r="B118" s="180" t="s">
        <v>57</v>
      </c>
      <c r="C118" s="181" t="s">
        <v>128</v>
      </c>
      <c r="D118" s="206" t="s">
        <v>162</v>
      </c>
      <c r="E118" s="183">
        <v>27900</v>
      </c>
    </row>
    <row r="119" spans="1:5" ht="16.5" customHeight="1">
      <c r="A119" s="179" t="s">
        <v>56</v>
      </c>
      <c r="B119" s="180" t="s">
        <v>57</v>
      </c>
      <c r="C119" s="181" t="s">
        <v>130</v>
      </c>
      <c r="D119" s="182" t="s">
        <v>133</v>
      </c>
      <c r="E119" s="183">
        <v>9500</v>
      </c>
    </row>
    <row r="120" spans="1:5" ht="16.5" customHeight="1">
      <c r="A120" s="179" t="s">
        <v>56</v>
      </c>
      <c r="B120" s="180" t="s">
        <v>57</v>
      </c>
      <c r="C120" s="181" t="s">
        <v>329</v>
      </c>
      <c r="D120" s="182" t="s">
        <v>450</v>
      </c>
      <c r="E120" s="183">
        <v>28000</v>
      </c>
    </row>
    <row r="121" spans="1:5" ht="16.5" customHeight="1">
      <c r="A121" s="179" t="s">
        <v>56</v>
      </c>
      <c r="B121" s="180" t="s">
        <v>57</v>
      </c>
      <c r="C121" s="292" t="s">
        <v>448</v>
      </c>
      <c r="D121" s="182" t="s">
        <v>449</v>
      </c>
      <c r="E121" s="183">
        <v>3500</v>
      </c>
    </row>
    <row r="122" spans="1:5" ht="16.5" customHeight="1">
      <c r="A122" s="179" t="s">
        <v>56</v>
      </c>
      <c r="B122" s="180" t="s">
        <v>57</v>
      </c>
      <c r="C122" s="209" t="s">
        <v>131</v>
      </c>
      <c r="D122" s="210" t="s">
        <v>163</v>
      </c>
      <c r="E122" s="183">
        <v>15620</v>
      </c>
    </row>
    <row r="123" spans="1:5" ht="24.75" customHeight="1">
      <c r="A123" s="179" t="s">
        <v>56</v>
      </c>
      <c r="B123" s="180" t="s">
        <v>57</v>
      </c>
      <c r="C123" s="209" t="s">
        <v>452</v>
      </c>
      <c r="D123" s="472" t="s">
        <v>561</v>
      </c>
      <c r="E123" s="183">
        <v>1600</v>
      </c>
    </row>
    <row r="124" spans="1:5" ht="16.5" customHeight="1">
      <c r="A124" s="179" t="s">
        <v>56</v>
      </c>
      <c r="B124" s="180" t="s">
        <v>57</v>
      </c>
      <c r="C124" s="181" t="s">
        <v>321</v>
      </c>
      <c r="D124" s="182" t="s">
        <v>166</v>
      </c>
      <c r="E124" s="183">
        <v>7400</v>
      </c>
    </row>
    <row r="125" spans="1:5" ht="16.5" customHeight="1" thickBot="1">
      <c r="A125" s="179" t="s">
        <v>56</v>
      </c>
      <c r="B125" s="180" t="s">
        <v>57</v>
      </c>
      <c r="C125" s="209" t="s">
        <v>43</v>
      </c>
      <c r="D125" s="210" t="s">
        <v>322</v>
      </c>
      <c r="E125" s="211">
        <v>25000</v>
      </c>
    </row>
    <row r="126" spans="1:5" ht="16.5" customHeight="1" thickBot="1" thickTop="1">
      <c r="A126" s="169" t="s">
        <v>56</v>
      </c>
      <c r="B126" s="170" t="s">
        <v>58</v>
      </c>
      <c r="C126" s="170"/>
      <c r="D126" s="172" t="s">
        <v>255</v>
      </c>
      <c r="E126" s="255">
        <f>SUM(E127:E127)</f>
        <v>1000</v>
      </c>
    </row>
    <row r="127" spans="1:5" ht="16.5" customHeight="1" thickBot="1" thickTop="1">
      <c r="A127" s="216" t="s">
        <v>56</v>
      </c>
      <c r="B127" s="217" t="s">
        <v>58</v>
      </c>
      <c r="C127" s="218" t="s">
        <v>128</v>
      </c>
      <c r="D127" s="212" t="s">
        <v>162</v>
      </c>
      <c r="E127" s="220">
        <v>1000</v>
      </c>
    </row>
    <row r="128" ht="18" customHeight="1" thickBot="1" thickTop="1">
      <c r="E128" s="262"/>
    </row>
    <row r="129" spans="1:5" ht="18.75" customHeight="1" thickBot="1" thickTop="1">
      <c r="A129" s="203" t="s">
        <v>368</v>
      </c>
      <c r="B129" s="558" t="s">
        <v>369</v>
      </c>
      <c r="C129" s="559"/>
      <c r="D129" s="560"/>
      <c r="E129" s="204">
        <f>SUM(E130,)</f>
        <v>194500</v>
      </c>
    </row>
    <row r="130" spans="1:5" ht="36" customHeight="1" thickBot="1" thickTop="1">
      <c r="A130" s="169" t="s">
        <v>368</v>
      </c>
      <c r="B130" s="170" t="s">
        <v>370</v>
      </c>
      <c r="C130" s="170"/>
      <c r="D130" s="172" t="s">
        <v>371</v>
      </c>
      <c r="E130" s="255">
        <f>SUM(E131+E132)</f>
        <v>194500</v>
      </c>
    </row>
    <row r="131" spans="1:5" ht="31.5" customHeight="1" thickTop="1">
      <c r="A131" s="265" t="s">
        <v>368</v>
      </c>
      <c r="B131" s="352" t="s">
        <v>370</v>
      </c>
      <c r="C131" s="473" t="s">
        <v>372</v>
      </c>
      <c r="D131" s="474" t="s">
        <v>572</v>
      </c>
      <c r="E131" s="266">
        <v>172000</v>
      </c>
    </row>
    <row r="132" spans="1:5" ht="19.5" customHeight="1" thickBot="1">
      <c r="A132" s="198" t="s">
        <v>368</v>
      </c>
      <c r="B132" s="199" t="s">
        <v>370</v>
      </c>
      <c r="C132" s="200" t="s">
        <v>573</v>
      </c>
      <c r="D132" s="201" t="s">
        <v>574</v>
      </c>
      <c r="E132" s="202">
        <v>22500</v>
      </c>
    </row>
    <row r="133" ht="16.5" customHeight="1" thickBot="1" thickTop="1">
      <c r="E133" s="262"/>
    </row>
    <row r="134" spans="1:5" ht="16.5" customHeight="1" thickBot="1" thickTop="1">
      <c r="A134" s="203" t="s">
        <v>292</v>
      </c>
      <c r="B134" s="558" t="s">
        <v>293</v>
      </c>
      <c r="C134" s="559"/>
      <c r="D134" s="560"/>
      <c r="E134" s="204">
        <f>SUM(E135,E137)</f>
        <v>285708</v>
      </c>
    </row>
    <row r="135" spans="1:5" ht="16.5" customHeight="1" thickBot="1" thickTop="1">
      <c r="A135" s="169" t="s">
        <v>292</v>
      </c>
      <c r="B135" s="170" t="s">
        <v>300</v>
      </c>
      <c r="C135" s="170"/>
      <c r="D135" s="281" t="s">
        <v>373</v>
      </c>
      <c r="E135" s="255">
        <f>SUM(E136:E136)</f>
        <v>6500</v>
      </c>
    </row>
    <row r="136" spans="1:5" ht="16.5" customHeight="1" thickBot="1" thickTop="1">
      <c r="A136" s="263" t="s">
        <v>292</v>
      </c>
      <c r="B136" s="345" t="s">
        <v>300</v>
      </c>
      <c r="C136" s="192" t="s">
        <v>374</v>
      </c>
      <c r="D136" s="250" t="s">
        <v>375</v>
      </c>
      <c r="E136" s="173">
        <v>6500</v>
      </c>
    </row>
    <row r="137" spans="1:5" ht="16.5" customHeight="1" thickBot="1" thickTop="1">
      <c r="A137" s="169" t="s">
        <v>292</v>
      </c>
      <c r="B137" s="170" t="s">
        <v>376</v>
      </c>
      <c r="C137" s="170"/>
      <c r="D137" s="280" t="s">
        <v>377</v>
      </c>
      <c r="E137" s="255">
        <f>SUM(E138)</f>
        <v>279208</v>
      </c>
    </row>
    <row r="138" spans="1:5" ht="16.5" customHeight="1" thickBot="1" thickTop="1">
      <c r="A138" s="190" t="s">
        <v>292</v>
      </c>
      <c r="B138" s="191" t="s">
        <v>376</v>
      </c>
      <c r="C138" s="192" t="s">
        <v>378</v>
      </c>
      <c r="D138" s="250" t="s">
        <v>379</v>
      </c>
      <c r="E138" s="202">
        <v>279208</v>
      </c>
    </row>
    <row r="139" ht="19.5" customHeight="1" thickBot="1" thickTop="1">
      <c r="E139" s="262"/>
    </row>
    <row r="140" spans="1:5" ht="16.5" customHeight="1" thickBot="1" thickTop="1">
      <c r="A140" s="203" t="s">
        <v>125</v>
      </c>
      <c r="B140" s="558" t="s">
        <v>380</v>
      </c>
      <c r="C140" s="559"/>
      <c r="D140" s="560"/>
      <c r="E140" s="204">
        <f>SUM(E141,E161,E172,E174,E176)</f>
        <v>6505920</v>
      </c>
    </row>
    <row r="141" spans="1:5" ht="16.5" customHeight="1" thickBot="1" thickTop="1">
      <c r="A141" s="169" t="s">
        <v>125</v>
      </c>
      <c r="B141" s="170" t="s">
        <v>122</v>
      </c>
      <c r="C141" s="170"/>
      <c r="D141" s="172" t="s">
        <v>124</v>
      </c>
      <c r="E141" s="255">
        <f>SUM(E142:E160)</f>
        <v>5333600</v>
      </c>
    </row>
    <row r="142" spans="1:5" ht="16.5" customHeight="1" thickTop="1">
      <c r="A142" s="282" t="s">
        <v>125</v>
      </c>
      <c r="B142" s="283" t="s">
        <v>122</v>
      </c>
      <c r="C142" s="205" t="s">
        <v>335</v>
      </c>
      <c r="D142" s="206" t="s">
        <v>336</v>
      </c>
      <c r="E142" s="188">
        <v>192858</v>
      </c>
    </row>
    <row r="143" spans="1:5" ht="16.5" customHeight="1">
      <c r="A143" s="286" t="s">
        <v>125</v>
      </c>
      <c r="B143" s="287" t="s">
        <v>122</v>
      </c>
      <c r="C143" s="181" t="s">
        <v>337</v>
      </c>
      <c r="D143" s="182" t="s">
        <v>157</v>
      </c>
      <c r="E143" s="183">
        <v>2426789</v>
      </c>
    </row>
    <row r="144" spans="1:5" ht="16.5" customHeight="1">
      <c r="A144" s="282" t="s">
        <v>125</v>
      </c>
      <c r="B144" s="283" t="s">
        <v>122</v>
      </c>
      <c r="C144" s="205" t="s">
        <v>350</v>
      </c>
      <c r="D144" s="206" t="s">
        <v>158</v>
      </c>
      <c r="E144" s="188">
        <v>198395</v>
      </c>
    </row>
    <row r="145" spans="1:5" ht="16.5" customHeight="1">
      <c r="A145" s="284" t="s">
        <v>125</v>
      </c>
      <c r="B145" s="285" t="s">
        <v>122</v>
      </c>
      <c r="C145" s="209" t="s">
        <v>338</v>
      </c>
      <c r="D145" s="210" t="s">
        <v>159</v>
      </c>
      <c r="E145" s="211">
        <v>417240</v>
      </c>
    </row>
    <row r="146" spans="1:5" ht="16.5" customHeight="1">
      <c r="A146" s="286" t="s">
        <v>125</v>
      </c>
      <c r="B146" s="287" t="s">
        <v>122</v>
      </c>
      <c r="C146" s="181" t="s">
        <v>339</v>
      </c>
      <c r="D146" s="182" t="s">
        <v>160</v>
      </c>
      <c r="E146" s="183">
        <v>66960</v>
      </c>
    </row>
    <row r="147" spans="1:5" ht="16.5" customHeight="1">
      <c r="A147" s="282" t="s">
        <v>125</v>
      </c>
      <c r="B147" s="283" t="s">
        <v>122</v>
      </c>
      <c r="C147" s="205" t="s">
        <v>128</v>
      </c>
      <c r="D147" s="206" t="s">
        <v>162</v>
      </c>
      <c r="E147" s="188">
        <v>217434</v>
      </c>
    </row>
    <row r="148" spans="1:5" ht="16.5" customHeight="1">
      <c r="A148" s="282" t="s">
        <v>125</v>
      </c>
      <c r="B148" s="283" t="s">
        <v>122</v>
      </c>
      <c r="C148" s="205" t="s">
        <v>381</v>
      </c>
      <c r="D148" s="206" t="s">
        <v>382</v>
      </c>
      <c r="E148" s="188">
        <v>11000</v>
      </c>
    </row>
    <row r="149" spans="1:5" ht="16.5" customHeight="1">
      <c r="A149" s="286" t="s">
        <v>125</v>
      </c>
      <c r="B149" s="287" t="s">
        <v>122</v>
      </c>
      <c r="C149" s="181" t="s">
        <v>130</v>
      </c>
      <c r="D149" s="182" t="s">
        <v>133</v>
      </c>
      <c r="E149" s="183">
        <v>66000</v>
      </c>
    </row>
    <row r="150" spans="1:5" ht="16.5" customHeight="1">
      <c r="A150" s="286" t="s">
        <v>125</v>
      </c>
      <c r="B150" s="287" t="s">
        <v>122</v>
      </c>
      <c r="C150" s="209" t="s">
        <v>448</v>
      </c>
      <c r="D150" s="210" t="s">
        <v>451</v>
      </c>
      <c r="E150" s="211">
        <v>4000</v>
      </c>
    </row>
    <row r="151" spans="1:5" ht="16.5" customHeight="1">
      <c r="A151" s="284" t="s">
        <v>125</v>
      </c>
      <c r="B151" s="285" t="s">
        <v>122</v>
      </c>
      <c r="C151" s="209" t="s">
        <v>131</v>
      </c>
      <c r="D151" s="210" t="s">
        <v>163</v>
      </c>
      <c r="E151" s="211">
        <v>181712</v>
      </c>
    </row>
    <row r="152" spans="1:5" ht="16.5" customHeight="1">
      <c r="A152" s="284" t="s">
        <v>125</v>
      </c>
      <c r="B152" s="285" t="s">
        <v>122</v>
      </c>
      <c r="C152" s="209" t="s">
        <v>354</v>
      </c>
      <c r="D152" s="210" t="s">
        <v>598</v>
      </c>
      <c r="E152" s="211">
        <v>1000</v>
      </c>
    </row>
    <row r="153" spans="1:5" ht="28.5" customHeight="1">
      <c r="A153" s="284" t="s">
        <v>125</v>
      </c>
      <c r="B153" s="285" t="s">
        <v>122</v>
      </c>
      <c r="C153" s="209" t="s">
        <v>452</v>
      </c>
      <c r="D153" s="210" t="s">
        <v>471</v>
      </c>
      <c r="E153" s="211">
        <v>780</v>
      </c>
    </row>
    <row r="154" spans="1:5" ht="26.25" customHeight="1">
      <c r="A154" s="284" t="s">
        <v>125</v>
      </c>
      <c r="B154" s="285" t="s">
        <v>122</v>
      </c>
      <c r="C154" s="209" t="s">
        <v>453</v>
      </c>
      <c r="D154" s="210" t="s">
        <v>472</v>
      </c>
      <c r="E154" s="211">
        <v>21500</v>
      </c>
    </row>
    <row r="155" spans="1:5" ht="16.5" customHeight="1">
      <c r="A155" s="286" t="s">
        <v>125</v>
      </c>
      <c r="B155" s="287" t="s">
        <v>122</v>
      </c>
      <c r="C155" s="181" t="s">
        <v>340</v>
      </c>
      <c r="D155" s="182" t="s">
        <v>165</v>
      </c>
      <c r="E155" s="183">
        <v>15360</v>
      </c>
    </row>
    <row r="156" spans="1:5" ht="16.5" customHeight="1">
      <c r="A156" s="282" t="s">
        <v>125</v>
      </c>
      <c r="B156" s="283" t="s">
        <v>122</v>
      </c>
      <c r="C156" s="205" t="s">
        <v>321</v>
      </c>
      <c r="D156" s="206" t="s">
        <v>166</v>
      </c>
      <c r="E156" s="188">
        <v>16000</v>
      </c>
    </row>
    <row r="157" spans="1:5" ht="16.5" customHeight="1">
      <c r="A157" s="286" t="s">
        <v>125</v>
      </c>
      <c r="B157" s="287" t="s">
        <v>122</v>
      </c>
      <c r="C157" s="209" t="s">
        <v>341</v>
      </c>
      <c r="D157" s="210" t="s">
        <v>167</v>
      </c>
      <c r="E157" s="211">
        <v>183472</v>
      </c>
    </row>
    <row r="158" spans="1:5" ht="27.75" customHeight="1">
      <c r="A158" s="286" t="s">
        <v>125</v>
      </c>
      <c r="B158" s="287" t="s">
        <v>122</v>
      </c>
      <c r="C158" s="209" t="s">
        <v>454</v>
      </c>
      <c r="D158" s="210" t="s">
        <v>473</v>
      </c>
      <c r="E158" s="211">
        <v>3100</v>
      </c>
    </row>
    <row r="159" spans="1:5" ht="20.25" customHeight="1">
      <c r="A159" s="286" t="s">
        <v>125</v>
      </c>
      <c r="B159" s="287" t="s">
        <v>122</v>
      </c>
      <c r="C159" s="209" t="s">
        <v>510</v>
      </c>
      <c r="D159" s="182" t="s">
        <v>322</v>
      </c>
      <c r="E159" s="211">
        <v>1300000</v>
      </c>
    </row>
    <row r="160" spans="1:5" ht="16.5" customHeight="1" thickBot="1">
      <c r="A160" s="286" t="s">
        <v>125</v>
      </c>
      <c r="B160" s="287" t="s">
        <v>122</v>
      </c>
      <c r="C160" s="209" t="s">
        <v>511</v>
      </c>
      <c r="D160" s="219" t="s">
        <v>322</v>
      </c>
      <c r="E160" s="211">
        <v>10000</v>
      </c>
    </row>
    <row r="161" spans="1:5" ht="18" customHeight="1" thickBot="1" thickTop="1">
      <c r="A161" s="169" t="s">
        <v>125</v>
      </c>
      <c r="B161" s="170" t="s">
        <v>383</v>
      </c>
      <c r="C161" s="170"/>
      <c r="D161" s="172" t="s">
        <v>474</v>
      </c>
      <c r="E161" s="255">
        <f>SUM(E162:E171)</f>
        <v>373213</v>
      </c>
    </row>
    <row r="162" spans="1:5" ht="16.5" customHeight="1" thickTop="1">
      <c r="A162" s="184" t="s">
        <v>125</v>
      </c>
      <c r="B162" s="185" t="s">
        <v>383</v>
      </c>
      <c r="C162" s="205" t="s">
        <v>335</v>
      </c>
      <c r="D162" s="206" t="s">
        <v>336</v>
      </c>
      <c r="E162" s="188">
        <v>22448</v>
      </c>
    </row>
    <row r="163" spans="1:5" ht="16.5" customHeight="1">
      <c r="A163" s="179" t="s">
        <v>125</v>
      </c>
      <c r="B163" s="180" t="s">
        <v>383</v>
      </c>
      <c r="C163" s="181" t="s">
        <v>337</v>
      </c>
      <c r="D163" s="210" t="s">
        <v>157</v>
      </c>
      <c r="E163" s="183">
        <v>252771</v>
      </c>
    </row>
    <row r="164" spans="1:5" ht="16.5" customHeight="1">
      <c r="A164" s="179" t="s">
        <v>125</v>
      </c>
      <c r="B164" s="180" t="s">
        <v>383</v>
      </c>
      <c r="C164" s="181" t="s">
        <v>350</v>
      </c>
      <c r="D164" s="182" t="s">
        <v>158</v>
      </c>
      <c r="E164" s="183">
        <v>20990</v>
      </c>
    </row>
    <row r="165" spans="1:5" ht="16.5" customHeight="1">
      <c r="A165" s="179" t="s">
        <v>125</v>
      </c>
      <c r="B165" s="180" t="s">
        <v>383</v>
      </c>
      <c r="C165" s="181" t="s">
        <v>338</v>
      </c>
      <c r="D165" s="210" t="s">
        <v>159</v>
      </c>
      <c r="E165" s="183">
        <v>44350</v>
      </c>
    </row>
    <row r="166" spans="1:5" ht="16.5" customHeight="1">
      <c r="A166" s="179" t="s">
        <v>125</v>
      </c>
      <c r="B166" s="180" t="s">
        <v>383</v>
      </c>
      <c r="C166" s="181" t="s">
        <v>339</v>
      </c>
      <c r="D166" s="182" t="s">
        <v>160</v>
      </c>
      <c r="E166" s="183">
        <v>7180</v>
      </c>
    </row>
    <row r="167" spans="1:5" ht="16.5" customHeight="1">
      <c r="A167" s="184" t="s">
        <v>125</v>
      </c>
      <c r="B167" s="185" t="s">
        <v>383</v>
      </c>
      <c r="C167" s="205" t="s">
        <v>128</v>
      </c>
      <c r="D167" s="206" t="s">
        <v>162</v>
      </c>
      <c r="E167" s="188">
        <v>3850</v>
      </c>
    </row>
    <row r="168" spans="1:5" ht="16.5" customHeight="1">
      <c r="A168" s="179" t="s">
        <v>125</v>
      </c>
      <c r="B168" s="180" t="s">
        <v>383</v>
      </c>
      <c r="C168" s="181" t="s">
        <v>381</v>
      </c>
      <c r="D168" s="182" t="s">
        <v>382</v>
      </c>
      <c r="E168" s="183">
        <v>4200</v>
      </c>
    </row>
    <row r="169" spans="1:5" ht="16.5" customHeight="1">
      <c r="A169" s="179" t="s">
        <v>125</v>
      </c>
      <c r="B169" s="180" t="s">
        <v>383</v>
      </c>
      <c r="C169" s="181" t="s">
        <v>448</v>
      </c>
      <c r="D169" s="182" t="s">
        <v>451</v>
      </c>
      <c r="E169" s="183">
        <v>450</v>
      </c>
    </row>
    <row r="170" spans="1:5" ht="16.5" customHeight="1" thickBot="1">
      <c r="A170" s="198" t="s">
        <v>125</v>
      </c>
      <c r="B170" s="199" t="s">
        <v>383</v>
      </c>
      <c r="C170" s="200" t="s">
        <v>131</v>
      </c>
      <c r="D170" s="201" t="s">
        <v>163</v>
      </c>
      <c r="E170" s="202">
        <v>3460</v>
      </c>
    </row>
    <row r="171" spans="1:5" ht="16.5" customHeight="1" thickBot="1" thickTop="1">
      <c r="A171" s="190" t="s">
        <v>125</v>
      </c>
      <c r="B171" s="191" t="s">
        <v>383</v>
      </c>
      <c r="C171" s="192" t="s">
        <v>341</v>
      </c>
      <c r="D171" s="212" t="s">
        <v>167</v>
      </c>
      <c r="E171" s="173">
        <v>13514</v>
      </c>
    </row>
    <row r="172" spans="1:5" ht="16.5" customHeight="1" thickBot="1" thickTop="1">
      <c r="A172" s="169" t="s">
        <v>125</v>
      </c>
      <c r="B172" s="170" t="s">
        <v>384</v>
      </c>
      <c r="C172" s="170"/>
      <c r="D172" s="172" t="s">
        <v>385</v>
      </c>
      <c r="E172" s="255">
        <f>SUM(E173)</f>
        <v>400000</v>
      </c>
    </row>
    <row r="173" spans="1:5" ht="55.5" customHeight="1" thickBot="1" thickTop="1">
      <c r="A173" s="190" t="s">
        <v>125</v>
      </c>
      <c r="B173" s="191" t="s">
        <v>384</v>
      </c>
      <c r="C173" s="192" t="s">
        <v>386</v>
      </c>
      <c r="D173" s="212" t="s">
        <v>387</v>
      </c>
      <c r="E173" s="173">
        <v>400000</v>
      </c>
    </row>
    <row r="174" spans="1:5" ht="16.5" customHeight="1" thickBot="1" thickTop="1">
      <c r="A174" s="169" t="s">
        <v>125</v>
      </c>
      <c r="B174" s="170" t="s">
        <v>388</v>
      </c>
      <c r="C174" s="170"/>
      <c r="D174" s="235" t="s">
        <v>389</v>
      </c>
      <c r="E174" s="255">
        <f>SUM(E175)</f>
        <v>330000</v>
      </c>
    </row>
    <row r="175" spans="1:5" ht="16.5" customHeight="1" thickBot="1" thickTop="1">
      <c r="A175" s="190" t="s">
        <v>125</v>
      </c>
      <c r="B175" s="191" t="s">
        <v>388</v>
      </c>
      <c r="C175" s="192" t="s">
        <v>131</v>
      </c>
      <c r="D175" s="212" t="s">
        <v>163</v>
      </c>
      <c r="E175" s="255">
        <v>330000</v>
      </c>
    </row>
    <row r="176" spans="1:5" ht="16.5" customHeight="1" thickBot="1" thickTop="1">
      <c r="A176" s="169" t="s">
        <v>125</v>
      </c>
      <c r="B176" s="170" t="s">
        <v>390</v>
      </c>
      <c r="C176" s="170"/>
      <c r="D176" s="172" t="s">
        <v>235</v>
      </c>
      <c r="E176" s="255">
        <f>SUM(E177:E178)</f>
        <v>69107</v>
      </c>
    </row>
    <row r="177" spans="1:5" ht="16.5" customHeight="1" thickTop="1">
      <c r="A177" s="174" t="s">
        <v>125</v>
      </c>
      <c r="B177" s="175" t="s">
        <v>390</v>
      </c>
      <c r="C177" s="176" t="s">
        <v>128</v>
      </c>
      <c r="D177" s="177" t="s">
        <v>162</v>
      </c>
      <c r="E177" s="178">
        <v>50000</v>
      </c>
    </row>
    <row r="178" spans="1:5" ht="16.5" customHeight="1" thickBot="1">
      <c r="A178" s="198" t="s">
        <v>125</v>
      </c>
      <c r="B178" s="199" t="s">
        <v>390</v>
      </c>
      <c r="C178" s="200" t="s">
        <v>131</v>
      </c>
      <c r="D178" s="201" t="s">
        <v>163</v>
      </c>
      <c r="E178" s="202">
        <v>19107</v>
      </c>
    </row>
    <row r="179" spans="1:5" ht="21.75" customHeight="1" thickBot="1" thickTop="1">
      <c r="A179" s="404"/>
      <c r="B179" s="404"/>
      <c r="C179" s="404"/>
      <c r="D179" s="404"/>
      <c r="E179" s="405"/>
    </row>
    <row r="180" spans="1:5" ht="16.5" customHeight="1" thickBot="1" thickTop="1">
      <c r="A180" s="203" t="s">
        <v>63</v>
      </c>
      <c r="B180" s="558" t="s">
        <v>391</v>
      </c>
      <c r="C180" s="559"/>
      <c r="D180" s="560"/>
      <c r="E180" s="460">
        <f>SUM(E181,E187,E183,E197)</f>
        <v>140000</v>
      </c>
    </row>
    <row r="181" spans="1:5" ht="16.5" customHeight="1" thickBot="1" thickTop="1">
      <c r="A181" s="169" t="s">
        <v>63</v>
      </c>
      <c r="B181" s="170" t="s">
        <v>392</v>
      </c>
      <c r="C181" s="170"/>
      <c r="D181" s="172" t="s">
        <v>393</v>
      </c>
      <c r="E181" s="255">
        <f>SUM(E182:E182)</f>
        <v>10000</v>
      </c>
    </row>
    <row r="182" spans="1:5" ht="16.5" customHeight="1" thickBot="1" thickTop="1">
      <c r="A182" s="247" t="s">
        <v>63</v>
      </c>
      <c r="B182" s="248" t="s">
        <v>392</v>
      </c>
      <c r="C182" s="186" t="s">
        <v>329</v>
      </c>
      <c r="D182" s="206" t="s">
        <v>450</v>
      </c>
      <c r="E182" s="249">
        <v>10000</v>
      </c>
    </row>
    <row r="183" spans="1:5" ht="16.5" customHeight="1" thickBot="1" thickTop="1">
      <c r="A183" s="169" t="s">
        <v>63</v>
      </c>
      <c r="B183" s="170" t="s">
        <v>440</v>
      </c>
      <c r="C183" s="170"/>
      <c r="D183" s="172" t="s">
        <v>441</v>
      </c>
      <c r="E183" s="173">
        <f>SUM(E184:E186)</f>
        <v>2000</v>
      </c>
    </row>
    <row r="184" spans="1:5" ht="16.5" customHeight="1" thickTop="1">
      <c r="A184" s="179" t="s">
        <v>63</v>
      </c>
      <c r="B184" s="180" t="s">
        <v>440</v>
      </c>
      <c r="C184" s="181" t="s">
        <v>128</v>
      </c>
      <c r="D184" s="206" t="s">
        <v>162</v>
      </c>
      <c r="E184" s="183">
        <v>700</v>
      </c>
    </row>
    <row r="185" spans="1:5" ht="16.5" customHeight="1">
      <c r="A185" s="179" t="s">
        <v>63</v>
      </c>
      <c r="B185" s="180" t="s">
        <v>440</v>
      </c>
      <c r="C185" s="181" t="s">
        <v>131</v>
      </c>
      <c r="D185" s="182" t="s">
        <v>163</v>
      </c>
      <c r="E185" s="183">
        <v>1100</v>
      </c>
    </row>
    <row r="186" spans="1:5" ht="16.5" customHeight="1" thickBot="1">
      <c r="A186" s="198" t="s">
        <v>63</v>
      </c>
      <c r="B186" s="199" t="s">
        <v>440</v>
      </c>
      <c r="C186" s="200" t="s">
        <v>340</v>
      </c>
      <c r="D186" s="279" t="s">
        <v>165</v>
      </c>
      <c r="E186" s="202">
        <v>200</v>
      </c>
    </row>
    <row r="187" spans="1:5" ht="16.5" customHeight="1" thickBot="1" thickTop="1">
      <c r="A187" s="169" t="s">
        <v>63</v>
      </c>
      <c r="B187" s="170" t="s">
        <v>394</v>
      </c>
      <c r="C187" s="170"/>
      <c r="D187" s="172" t="s">
        <v>395</v>
      </c>
      <c r="E187" s="255">
        <f>SUM(E188:E196)</f>
        <v>118000</v>
      </c>
    </row>
    <row r="188" spans="1:5" ht="38.25" customHeight="1" thickTop="1">
      <c r="A188" s="174" t="s">
        <v>63</v>
      </c>
      <c r="B188" s="175" t="s">
        <v>394</v>
      </c>
      <c r="C188" s="176" t="s">
        <v>386</v>
      </c>
      <c r="D188" s="334" t="s">
        <v>475</v>
      </c>
      <c r="E188" s="178">
        <v>5000</v>
      </c>
    </row>
    <row r="189" spans="1:5" ht="36.75" customHeight="1">
      <c r="A189" s="247" t="s">
        <v>63</v>
      </c>
      <c r="B189" s="248" t="s">
        <v>394</v>
      </c>
      <c r="C189" s="186" t="s">
        <v>396</v>
      </c>
      <c r="D189" s="335" t="s">
        <v>397</v>
      </c>
      <c r="E189" s="249">
        <v>41500</v>
      </c>
    </row>
    <row r="190" spans="1:5" ht="16.5" customHeight="1">
      <c r="A190" s="207" t="s">
        <v>63</v>
      </c>
      <c r="B190" s="208" t="s">
        <v>394</v>
      </c>
      <c r="C190" s="209" t="s">
        <v>353</v>
      </c>
      <c r="D190" s="113" t="s">
        <v>161</v>
      </c>
      <c r="E190" s="211">
        <v>29300</v>
      </c>
    </row>
    <row r="191" spans="1:5" ht="16.5" customHeight="1">
      <c r="A191" s="207" t="s">
        <v>63</v>
      </c>
      <c r="B191" s="208" t="s">
        <v>394</v>
      </c>
      <c r="C191" s="209" t="s">
        <v>128</v>
      </c>
      <c r="D191" s="206" t="s">
        <v>162</v>
      </c>
      <c r="E191" s="211">
        <v>21800</v>
      </c>
    </row>
    <row r="192" spans="1:5" ht="16.5" customHeight="1">
      <c r="A192" s="207" t="s">
        <v>63</v>
      </c>
      <c r="B192" s="208" t="s">
        <v>394</v>
      </c>
      <c r="C192" s="181" t="s">
        <v>381</v>
      </c>
      <c r="D192" s="113" t="s">
        <v>382</v>
      </c>
      <c r="E192" s="183">
        <v>1000</v>
      </c>
    </row>
    <row r="193" spans="1:5" ht="16.5" customHeight="1">
      <c r="A193" s="207" t="s">
        <v>63</v>
      </c>
      <c r="B193" s="208" t="s">
        <v>394</v>
      </c>
      <c r="C193" s="181" t="s">
        <v>130</v>
      </c>
      <c r="D193" s="113" t="s">
        <v>133</v>
      </c>
      <c r="E193" s="183">
        <v>1000</v>
      </c>
    </row>
    <row r="194" spans="1:5" ht="16.5" customHeight="1">
      <c r="A194" s="207" t="s">
        <v>63</v>
      </c>
      <c r="B194" s="208" t="s">
        <v>394</v>
      </c>
      <c r="C194" s="181" t="s">
        <v>131</v>
      </c>
      <c r="D194" s="182" t="s">
        <v>163</v>
      </c>
      <c r="E194" s="183">
        <v>16100</v>
      </c>
    </row>
    <row r="195" spans="1:5" ht="16.5" customHeight="1">
      <c r="A195" s="207" t="s">
        <v>63</v>
      </c>
      <c r="B195" s="208" t="s">
        <v>394</v>
      </c>
      <c r="C195" s="209" t="s">
        <v>340</v>
      </c>
      <c r="D195" s="210" t="s">
        <v>165</v>
      </c>
      <c r="E195" s="211">
        <v>500</v>
      </c>
    </row>
    <row r="196" spans="1:7" ht="16.5" customHeight="1" thickBot="1">
      <c r="A196" s="198" t="s">
        <v>63</v>
      </c>
      <c r="B196" s="199" t="s">
        <v>394</v>
      </c>
      <c r="C196" s="200" t="s">
        <v>374</v>
      </c>
      <c r="D196" s="279" t="s">
        <v>455</v>
      </c>
      <c r="E196" s="202">
        <v>1800</v>
      </c>
      <c r="G196" s="288"/>
    </row>
    <row r="197" spans="1:7" ht="16.5" customHeight="1" thickBot="1" thickTop="1">
      <c r="A197" s="169" t="s">
        <v>63</v>
      </c>
      <c r="B197" s="170" t="s">
        <v>571</v>
      </c>
      <c r="C197" s="170"/>
      <c r="D197" s="172" t="s">
        <v>235</v>
      </c>
      <c r="E197" s="255">
        <f>SUM(E198)</f>
        <v>10000</v>
      </c>
      <c r="G197" s="288"/>
    </row>
    <row r="198" spans="1:7" ht="36" customHeight="1" thickBot="1" thickTop="1">
      <c r="A198" s="190" t="s">
        <v>63</v>
      </c>
      <c r="B198" s="191" t="s">
        <v>571</v>
      </c>
      <c r="C198" s="192" t="s">
        <v>386</v>
      </c>
      <c r="D198" s="467" t="s">
        <v>475</v>
      </c>
      <c r="E198" s="173">
        <v>10000</v>
      </c>
      <c r="G198" s="288"/>
    </row>
    <row r="199" ht="22.5" customHeight="1" thickBot="1" thickTop="1">
      <c r="E199" s="262"/>
    </row>
    <row r="200" spans="1:5" ht="16.5" customHeight="1" thickBot="1" thickTop="1">
      <c r="A200" s="203" t="s">
        <v>304</v>
      </c>
      <c r="B200" s="558" t="s">
        <v>305</v>
      </c>
      <c r="C200" s="559"/>
      <c r="D200" s="560"/>
      <c r="E200" s="204">
        <f>SUM(E219,E203,E221,E223,E224,E241,E201)</f>
        <v>4563200</v>
      </c>
    </row>
    <row r="201" spans="1:5" ht="22.5" customHeight="1" thickBot="1" thickTop="1">
      <c r="A201" s="289" t="s">
        <v>304</v>
      </c>
      <c r="B201" s="290" t="s">
        <v>444</v>
      </c>
      <c r="C201" s="290"/>
      <c r="D201" s="280" t="s">
        <v>398</v>
      </c>
      <c r="E201" s="264">
        <f>SUM(E202)</f>
        <v>29000</v>
      </c>
    </row>
    <row r="202" spans="1:5" ht="16.5" customHeight="1" thickBot="1" thickTop="1">
      <c r="A202" s="174" t="s">
        <v>304</v>
      </c>
      <c r="B202" s="240">
        <v>85202</v>
      </c>
      <c r="C202" s="291" t="s">
        <v>399</v>
      </c>
      <c r="D202" s="257" t="s">
        <v>400</v>
      </c>
      <c r="E202" s="266">
        <v>29000</v>
      </c>
    </row>
    <row r="203" spans="1:5" ht="43.5" customHeight="1" thickBot="1" thickTop="1">
      <c r="A203" s="289" t="s">
        <v>304</v>
      </c>
      <c r="B203" s="290" t="s">
        <v>306</v>
      </c>
      <c r="C203" s="290"/>
      <c r="D203" s="280" t="s">
        <v>599</v>
      </c>
      <c r="E203" s="264">
        <f>SUM(E204:E217)</f>
        <v>2848000</v>
      </c>
    </row>
    <row r="204" spans="1:5" ht="17.25" customHeight="1" thickTop="1">
      <c r="A204" s="174" t="s">
        <v>304</v>
      </c>
      <c r="B204" s="227">
        <v>85212</v>
      </c>
      <c r="C204" s="205" t="s">
        <v>335</v>
      </c>
      <c r="D204" s="268" t="s">
        <v>336</v>
      </c>
      <c r="E204" s="469">
        <v>200</v>
      </c>
    </row>
    <row r="205" spans="1:5" ht="16.5" customHeight="1">
      <c r="A205" s="184" t="s">
        <v>304</v>
      </c>
      <c r="B205" s="227">
        <v>85212</v>
      </c>
      <c r="C205" s="292" t="s">
        <v>399</v>
      </c>
      <c r="D205" s="468" t="s">
        <v>400</v>
      </c>
      <c r="E205" s="188">
        <v>2765000</v>
      </c>
    </row>
    <row r="206" spans="1:5" ht="16.5" customHeight="1">
      <c r="A206" s="179" t="s">
        <v>304</v>
      </c>
      <c r="B206" s="230">
        <v>85212</v>
      </c>
      <c r="C206" s="292" t="s">
        <v>337</v>
      </c>
      <c r="D206" s="113" t="s">
        <v>157</v>
      </c>
      <c r="E206" s="183">
        <v>49800</v>
      </c>
    </row>
    <row r="207" spans="1:5" ht="16.5" customHeight="1">
      <c r="A207" s="184" t="s">
        <v>304</v>
      </c>
      <c r="B207" s="227">
        <v>85212</v>
      </c>
      <c r="C207" s="293" t="s">
        <v>350</v>
      </c>
      <c r="D207" s="268" t="s">
        <v>158</v>
      </c>
      <c r="E207" s="188">
        <v>3800</v>
      </c>
    </row>
    <row r="208" spans="1:5" ht="16.5" customHeight="1">
      <c r="A208" s="179" t="s">
        <v>304</v>
      </c>
      <c r="B208" s="230">
        <v>85212</v>
      </c>
      <c r="C208" s="292" t="s">
        <v>338</v>
      </c>
      <c r="D208" s="113" t="s">
        <v>159</v>
      </c>
      <c r="E208" s="183">
        <v>9500</v>
      </c>
    </row>
    <row r="209" spans="1:5" ht="16.5" customHeight="1">
      <c r="A209" s="179" t="s">
        <v>304</v>
      </c>
      <c r="B209" s="230">
        <v>85212</v>
      </c>
      <c r="C209" s="292" t="s">
        <v>339</v>
      </c>
      <c r="D209" s="113" t="s">
        <v>160</v>
      </c>
      <c r="E209" s="183">
        <v>1300</v>
      </c>
    </row>
    <row r="210" spans="1:5" ht="16.5" customHeight="1">
      <c r="A210" s="179" t="s">
        <v>304</v>
      </c>
      <c r="B210" s="230">
        <v>85212</v>
      </c>
      <c r="C210" s="292" t="s">
        <v>128</v>
      </c>
      <c r="D210" s="221" t="s">
        <v>162</v>
      </c>
      <c r="E210" s="183">
        <v>4000</v>
      </c>
    </row>
    <row r="211" spans="1:5" ht="16.5" customHeight="1">
      <c r="A211" s="179" t="s">
        <v>304</v>
      </c>
      <c r="B211" s="230">
        <v>85212</v>
      </c>
      <c r="C211" s="181" t="s">
        <v>381</v>
      </c>
      <c r="D211" s="113" t="s">
        <v>382</v>
      </c>
      <c r="E211" s="183">
        <v>300</v>
      </c>
    </row>
    <row r="212" spans="1:5" ht="16.5" customHeight="1">
      <c r="A212" s="179" t="s">
        <v>304</v>
      </c>
      <c r="B212" s="230">
        <v>85212</v>
      </c>
      <c r="C212" s="181" t="s">
        <v>448</v>
      </c>
      <c r="D212" s="113" t="s">
        <v>451</v>
      </c>
      <c r="E212" s="183">
        <v>100</v>
      </c>
    </row>
    <row r="213" spans="1:5" ht="16.5" customHeight="1">
      <c r="A213" s="179" t="s">
        <v>304</v>
      </c>
      <c r="B213" s="230">
        <v>85212</v>
      </c>
      <c r="C213" s="292" t="s">
        <v>131</v>
      </c>
      <c r="D213" s="294" t="s">
        <v>163</v>
      </c>
      <c r="E213" s="183">
        <v>10460</v>
      </c>
    </row>
    <row r="214" spans="1:5" ht="16.5" customHeight="1">
      <c r="A214" s="179" t="s">
        <v>304</v>
      </c>
      <c r="B214" s="230">
        <v>85212</v>
      </c>
      <c r="C214" s="295" t="s">
        <v>340</v>
      </c>
      <c r="D214" s="113" t="s">
        <v>165</v>
      </c>
      <c r="E214" s="183">
        <v>400</v>
      </c>
    </row>
    <row r="215" spans="1:5" ht="16.5" customHeight="1" thickBot="1">
      <c r="A215" s="198" t="s">
        <v>304</v>
      </c>
      <c r="B215" s="243">
        <v>85212</v>
      </c>
      <c r="C215" s="486" t="s">
        <v>321</v>
      </c>
      <c r="D215" s="279" t="s">
        <v>166</v>
      </c>
      <c r="E215" s="202">
        <v>500</v>
      </c>
    </row>
    <row r="216" spans="1:5" ht="16.5" customHeight="1" thickTop="1">
      <c r="A216" s="174" t="s">
        <v>304</v>
      </c>
      <c r="B216" s="240">
        <v>85212</v>
      </c>
      <c r="C216" s="475" t="s">
        <v>341</v>
      </c>
      <c r="D216" s="267" t="s">
        <v>167</v>
      </c>
      <c r="E216" s="178">
        <v>1640</v>
      </c>
    </row>
    <row r="217" spans="1:5" ht="27.75" customHeight="1" thickBot="1">
      <c r="A217" s="179" t="s">
        <v>304</v>
      </c>
      <c r="B217" s="230">
        <v>85212</v>
      </c>
      <c r="C217" s="209" t="s">
        <v>562</v>
      </c>
      <c r="D217" s="470" t="s">
        <v>563</v>
      </c>
      <c r="E217" s="202">
        <v>1000</v>
      </c>
    </row>
    <row r="218" spans="1:5" ht="47.25" customHeight="1" thickBot="1" thickTop="1">
      <c r="A218" s="169" t="s">
        <v>304</v>
      </c>
      <c r="B218" s="170" t="s">
        <v>16</v>
      </c>
      <c r="C218" s="170"/>
      <c r="D218" s="172" t="s">
        <v>600</v>
      </c>
      <c r="E218" s="255">
        <f>SUM(E219)</f>
        <v>8000</v>
      </c>
    </row>
    <row r="219" spans="1:5" ht="16.5" customHeight="1" thickBot="1" thickTop="1">
      <c r="A219" s="247" t="s">
        <v>304</v>
      </c>
      <c r="B219" s="248" t="s">
        <v>16</v>
      </c>
      <c r="C219" s="186" t="s">
        <v>401</v>
      </c>
      <c r="D219" s="187" t="s">
        <v>402</v>
      </c>
      <c r="E219" s="249">
        <v>8000</v>
      </c>
    </row>
    <row r="220" spans="1:5" ht="34.5" customHeight="1" thickBot="1" thickTop="1">
      <c r="A220" s="169" t="s">
        <v>304</v>
      </c>
      <c r="B220" s="170" t="s">
        <v>18</v>
      </c>
      <c r="C220" s="170"/>
      <c r="D220" s="172" t="s">
        <v>308</v>
      </c>
      <c r="E220" s="255">
        <f>SUM(E221)</f>
        <v>799100</v>
      </c>
    </row>
    <row r="221" spans="1:5" ht="16.5" customHeight="1" thickBot="1" thickTop="1">
      <c r="A221" s="190" t="s">
        <v>304</v>
      </c>
      <c r="B221" s="191" t="s">
        <v>18</v>
      </c>
      <c r="C221" s="192" t="s">
        <v>399</v>
      </c>
      <c r="D221" s="250" t="s">
        <v>400</v>
      </c>
      <c r="E221" s="173">
        <v>799100</v>
      </c>
    </row>
    <row r="222" spans="1:5" ht="16.5" customHeight="1" thickBot="1" thickTop="1">
      <c r="A222" s="169" t="s">
        <v>304</v>
      </c>
      <c r="B222" s="170" t="s">
        <v>403</v>
      </c>
      <c r="C222" s="170"/>
      <c r="D222" s="280" t="s">
        <v>404</v>
      </c>
      <c r="E222" s="255">
        <f>SUM(E223)</f>
        <v>250000</v>
      </c>
    </row>
    <row r="223" spans="1:5" ht="16.5" customHeight="1" thickBot="1" thickTop="1">
      <c r="A223" s="190" t="s">
        <v>304</v>
      </c>
      <c r="B223" s="191" t="s">
        <v>403</v>
      </c>
      <c r="C223" s="192" t="s">
        <v>399</v>
      </c>
      <c r="D223" s="250" t="s">
        <v>400</v>
      </c>
      <c r="E223" s="173">
        <v>250000</v>
      </c>
    </row>
    <row r="224" spans="1:5" ht="16.5" customHeight="1" thickBot="1" thickTop="1">
      <c r="A224" s="169" t="s">
        <v>304</v>
      </c>
      <c r="B224" s="170" t="s">
        <v>311</v>
      </c>
      <c r="C224" s="170"/>
      <c r="D224" s="280" t="s">
        <v>312</v>
      </c>
      <c r="E224" s="255">
        <f>SUM(E225:E240)</f>
        <v>382000</v>
      </c>
    </row>
    <row r="225" spans="1:5" ht="16.5" customHeight="1" thickTop="1">
      <c r="A225" s="174" t="s">
        <v>304</v>
      </c>
      <c r="B225" s="227">
        <v>85219</v>
      </c>
      <c r="C225" s="205" t="s">
        <v>335</v>
      </c>
      <c r="D225" s="268" t="s">
        <v>336</v>
      </c>
      <c r="E225" s="178">
        <v>700</v>
      </c>
    </row>
    <row r="226" spans="1:5" ht="16.5" customHeight="1">
      <c r="A226" s="247" t="s">
        <v>304</v>
      </c>
      <c r="B226" s="248" t="s">
        <v>311</v>
      </c>
      <c r="C226" s="186" t="s">
        <v>337</v>
      </c>
      <c r="D226" s="269" t="s">
        <v>157</v>
      </c>
      <c r="E226" s="249">
        <v>273300</v>
      </c>
    </row>
    <row r="227" spans="1:5" ht="16.5" customHeight="1">
      <c r="A227" s="179" t="s">
        <v>304</v>
      </c>
      <c r="B227" s="180" t="s">
        <v>311</v>
      </c>
      <c r="C227" s="181" t="s">
        <v>350</v>
      </c>
      <c r="D227" s="113" t="s">
        <v>158</v>
      </c>
      <c r="E227" s="183">
        <v>19650</v>
      </c>
    </row>
    <row r="228" spans="1:5" ht="16.5" customHeight="1">
      <c r="A228" s="179" t="s">
        <v>304</v>
      </c>
      <c r="B228" s="180" t="s">
        <v>311</v>
      </c>
      <c r="C228" s="181" t="s">
        <v>338</v>
      </c>
      <c r="D228" s="269" t="s">
        <v>159</v>
      </c>
      <c r="E228" s="183">
        <v>50300</v>
      </c>
    </row>
    <row r="229" spans="1:5" ht="16.5" customHeight="1">
      <c r="A229" s="179" t="s">
        <v>304</v>
      </c>
      <c r="B229" s="180" t="s">
        <v>311</v>
      </c>
      <c r="C229" s="181" t="s">
        <v>339</v>
      </c>
      <c r="D229" s="113" t="s">
        <v>160</v>
      </c>
      <c r="E229" s="183">
        <v>7200</v>
      </c>
    </row>
    <row r="230" spans="1:5" ht="16.5" customHeight="1">
      <c r="A230" s="184" t="s">
        <v>304</v>
      </c>
      <c r="B230" s="185" t="s">
        <v>311</v>
      </c>
      <c r="C230" s="205" t="s">
        <v>353</v>
      </c>
      <c r="D230" s="268" t="s">
        <v>405</v>
      </c>
      <c r="E230" s="188">
        <v>500</v>
      </c>
    </row>
    <row r="231" spans="1:5" ht="16.5" customHeight="1">
      <c r="A231" s="184" t="s">
        <v>304</v>
      </c>
      <c r="B231" s="185" t="s">
        <v>311</v>
      </c>
      <c r="C231" s="205" t="s">
        <v>128</v>
      </c>
      <c r="D231" s="206" t="s">
        <v>162</v>
      </c>
      <c r="E231" s="188">
        <v>5190</v>
      </c>
    </row>
    <row r="232" spans="1:5" ht="16.5" customHeight="1">
      <c r="A232" s="184" t="s">
        <v>304</v>
      </c>
      <c r="B232" s="185" t="s">
        <v>311</v>
      </c>
      <c r="C232" s="181" t="s">
        <v>381</v>
      </c>
      <c r="D232" s="113" t="s">
        <v>382</v>
      </c>
      <c r="E232" s="188">
        <v>500</v>
      </c>
    </row>
    <row r="233" spans="1:5" ht="16.5" customHeight="1">
      <c r="A233" s="184" t="s">
        <v>304</v>
      </c>
      <c r="B233" s="185" t="s">
        <v>311</v>
      </c>
      <c r="C233" s="181" t="s">
        <v>448</v>
      </c>
      <c r="D233" s="113" t="s">
        <v>451</v>
      </c>
      <c r="E233" s="188">
        <v>200</v>
      </c>
    </row>
    <row r="234" spans="1:5" ht="16.5" customHeight="1">
      <c r="A234" s="179" t="s">
        <v>304</v>
      </c>
      <c r="B234" s="180" t="s">
        <v>311</v>
      </c>
      <c r="C234" s="181" t="s">
        <v>131</v>
      </c>
      <c r="D234" s="182" t="s">
        <v>163</v>
      </c>
      <c r="E234" s="183">
        <v>8200</v>
      </c>
    </row>
    <row r="235" spans="1:5" ht="27.75" customHeight="1">
      <c r="A235" s="179" t="s">
        <v>304</v>
      </c>
      <c r="B235" s="180" t="s">
        <v>311</v>
      </c>
      <c r="C235" s="181" t="s">
        <v>453</v>
      </c>
      <c r="D235" s="182" t="s">
        <v>472</v>
      </c>
      <c r="E235" s="188">
        <v>5000</v>
      </c>
    </row>
    <row r="236" spans="1:5" ht="16.5" customHeight="1">
      <c r="A236" s="179" t="s">
        <v>304</v>
      </c>
      <c r="B236" s="180" t="s">
        <v>311</v>
      </c>
      <c r="C236" s="205" t="s">
        <v>340</v>
      </c>
      <c r="D236" s="268" t="s">
        <v>165</v>
      </c>
      <c r="E236" s="188">
        <v>500</v>
      </c>
    </row>
    <row r="237" spans="1:5" ht="16.5" customHeight="1">
      <c r="A237" s="179" t="s">
        <v>304</v>
      </c>
      <c r="B237" s="180" t="s">
        <v>311</v>
      </c>
      <c r="C237" s="181" t="s">
        <v>321</v>
      </c>
      <c r="D237" s="113" t="s">
        <v>166</v>
      </c>
      <c r="E237" s="183">
        <v>400</v>
      </c>
    </row>
    <row r="238" spans="1:5" ht="20.25" customHeight="1">
      <c r="A238" s="207" t="s">
        <v>304</v>
      </c>
      <c r="B238" s="208" t="s">
        <v>311</v>
      </c>
      <c r="C238" s="209" t="s">
        <v>341</v>
      </c>
      <c r="D238" s="269" t="s">
        <v>167</v>
      </c>
      <c r="E238" s="211">
        <v>6560</v>
      </c>
    </row>
    <row r="239" spans="1:5" ht="28.5" customHeight="1">
      <c r="A239" s="207" t="s">
        <v>304</v>
      </c>
      <c r="B239" s="208" t="s">
        <v>311</v>
      </c>
      <c r="C239" s="209" t="s">
        <v>562</v>
      </c>
      <c r="D239" s="470" t="s">
        <v>563</v>
      </c>
      <c r="E239" s="183">
        <v>1300</v>
      </c>
    </row>
    <row r="240" spans="1:5" ht="29.25" customHeight="1" thickBot="1">
      <c r="A240" s="207" t="s">
        <v>304</v>
      </c>
      <c r="B240" s="208" t="s">
        <v>311</v>
      </c>
      <c r="C240" s="209" t="s">
        <v>454</v>
      </c>
      <c r="D240" s="269" t="s">
        <v>473</v>
      </c>
      <c r="E240" s="202">
        <v>2500</v>
      </c>
    </row>
    <row r="241" spans="1:5" ht="20.25" customHeight="1" thickBot="1" thickTop="1">
      <c r="A241" s="169" t="s">
        <v>304</v>
      </c>
      <c r="B241" s="170" t="s">
        <v>313</v>
      </c>
      <c r="C241" s="170"/>
      <c r="D241" s="189" t="s">
        <v>235</v>
      </c>
      <c r="E241" s="255">
        <f>SUM(E242:E244)</f>
        <v>247100</v>
      </c>
    </row>
    <row r="242" spans="1:5" ht="16.5" customHeight="1" thickTop="1">
      <c r="A242" s="184" t="s">
        <v>304</v>
      </c>
      <c r="B242" s="185" t="s">
        <v>313</v>
      </c>
      <c r="C242" s="205" t="s">
        <v>399</v>
      </c>
      <c r="D242" s="296" t="s">
        <v>400</v>
      </c>
      <c r="E242" s="188">
        <v>236100</v>
      </c>
    </row>
    <row r="243" spans="1:5" ht="16.5" customHeight="1">
      <c r="A243" s="179" t="s">
        <v>304</v>
      </c>
      <c r="B243" s="180" t="s">
        <v>313</v>
      </c>
      <c r="C243" s="181" t="s">
        <v>128</v>
      </c>
      <c r="D243" s="182" t="s">
        <v>162</v>
      </c>
      <c r="E243" s="183">
        <v>7000</v>
      </c>
    </row>
    <row r="244" spans="1:5" ht="16.5" customHeight="1" thickBot="1">
      <c r="A244" s="198" t="s">
        <v>304</v>
      </c>
      <c r="B244" s="199" t="s">
        <v>313</v>
      </c>
      <c r="C244" s="200" t="s">
        <v>131</v>
      </c>
      <c r="D244" s="201" t="s">
        <v>163</v>
      </c>
      <c r="E244" s="202">
        <v>4000</v>
      </c>
    </row>
    <row r="245" ht="28.5" customHeight="1" thickBot="1" thickTop="1">
      <c r="E245" s="262"/>
    </row>
    <row r="246" spans="1:5" ht="16.5" customHeight="1" thickBot="1" thickTop="1">
      <c r="A246" s="203" t="s">
        <v>314</v>
      </c>
      <c r="B246" s="558" t="s">
        <v>315</v>
      </c>
      <c r="C246" s="559"/>
      <c r="D246" s="560"/>
      <c r="E246" s="204">
        <f>SUM(E247)</f>
        <v>78750</v>
      </c>
    </row>
    <row r="247" spans="1:5" ht="38.25" customHeight="1" thickBot="1" thickTop="1">
      <c r="A247" s="169" t="s">
        <v>314</v>
      </c>
      <c r="B247" s="170" t="s">
        <v>316</v>
      </c>
      <c r="C247" s="170"/>
      <c r="D247" s="172" t="s">
        <v>476</v>
      </c>
      <c r="E247" s="255">
        <f>SUM(E248:E249)</f>
        <v>78750</v>
      </c>
    </row>
    <row r="248" spans="1:5" ht="39.75" customHeight="1" thickTop="1">
      <c r="A248" s="265" t="s">
        <v>314</v>
      </c>
      <c r="B248" s="352" t="s">
        <v>316</v>
      </c>
      <c r="C248" s="176" t="s">
        <v>396</v>
      </c>
      <c r="D248" s="177" t="s">
        <v>406</v>
      </c>
      <c r="E248" s="178">
        <v>49250</v>
      </c>
    </row>
    <row r="249" spans="1:5" ht="16.5" customHeight="1" thickBot="1">
      <c r="A249" s="216" t="s">
        <v>314</v>
      </c>
      <c r="B249" s="217" t="s">
        <v>316</v>
      </c>
      <c r="C249" s="218" t="s">
        <v>131</v>
      </c>
      <c r="D249" s="219" t="s">
        <v>134</v>
      </c>
      <c r="E249" s="220">
        <v>29500</v>
      </c>
    </row>
    <row r="250" ht="15.75" customHeight="1" thickBot="1" thickTop="1">
      <c r="E250" s="262"/>
    </row>
    <row r="251" spans="1:5" ht="38.25" customHeight="1" thickBot="1" thickTop="1">
      <c r="A251" s="203" t="s">
        <v>76</v>
      </c>
      <c r="B251" s="558" t="s">
        <v>407</v>
      </c>
      <c r="C251" s="559"/>
      <c r="D251" s="560"/>
      <c r="E251" s="297">
        <f>SUM(E252,E256,E259,E261)</f>
        <v>376882</v>
      </c>
    </row>
    <row r="252" spans="1:5" ht="22.5" customHeight="1" thickBot="1" thickTop="1">
      <c r="A252" s="169" t="s">
        <v>76</v>
      </c>
      <c r="B252" s="170" t="s">
        <v>408</v>
      </c>
      <c r="C252" s="170"/>
      <c r="D252" s="172" t="s">
        <v>409</v>
      </c>
      <c r="E252" s="255">
        <f>SUM(E253:E255)</f>
        <v>45882</v>
      </c>
    </row>
    <row r="253" spans="1:5" ht="16.5" customHeight="1" thickTop="1">
      <c r="A253" s="184" t="s">
        <v>76</v>
      </c>
      <c r="B253" s="185" t="s">
        <v>408</v>
      </c>
      <c r="C253" s="205" t="s">
        <v>128</v>
      </c>
      <c r="D253" s="206" t="s">
        <v>162</v>
      </c>
      <c r="E253" s="188">
        <v>1000</v>
      </c>
    </row>
    <row r="254" spans="1:5" ht="16.5" customHeight="1">
      <c r="A254" s="207" t="s">
        <v>76</v>
      </c>
      <c r="B254" s="208" t="s">
        <v>408</v>
      </c>
      <c r="C254" s="209" t="s">
        <v>131</v>
      </c>
      <c r="D254" s="210" t="s">
        <v>163</v>
      </c>
      <c r="E254" s="211">
        <v>35000</v>
      </c>
    </row>
    <row r="255" spans="1:5" ht="16.5" customHeight="1" thickBot="1">
      <c r="A255" s="198" t="s">
        <v>76</v>
      </c>
      <c r="B255" s="199" t="s">
        <v>408</v>
      </c>
      <c r="C255" s="200" t="s">
        <v>43</v>
      </c>
      <c r="D255" s="201" t="s">
        <v>456</v>
      </c>
      <c r="E255" s="202">
        <v>9882</v>
      </c>
    </row>
    <row r="256" spans="1:5" ht="21" customHeight="1" thickBot="1" thickTop="1">
      <c r="A256" s="169" t="s">
        <v>76</v>
      </c>
      <c r="B256" s="170" t="s">
        <v>410</v>
      </c>
      <c r="C256" s="170"/>
      <c r="D256" s="172" t="s">
        <v>411</v>
      </c>
      <c r="E256" s="255">
        <f>SUM(E257:E258)</f>
        <v>305000</v>
      </c>
    </row>
    <row r="257" spans="1:5" ht="16.5" customHeight="1" thickTop="1">
      <c r="A257" s="174" t="s">
        <v>76</v>
      </c>
      <c r="B257" s="175" t="s">
        <v>410</v>
      </c>
      <c r="C257" s="176" t="s">
        <v>130</v>
      </c>
      <c r="D257" s="182" t="s">
        <v>133</v>
      </c>
      <c r="E257" s="178">
        <v>10000</v>
      </c>
    </row>
    <row r="258" spans="1:5" ht="16.5" customHeight="1" thickBot="1">
      <c r="A258" s="207" t="s">
        <v>76</v>
      </c>
      <c r="B258" s="208" t="s">
        <v>410</v>
      </c>
      <c r="C258" s="209" t="s">
        <v>131</v>
      </c>
      <c r="D258" s="210" t="s">
        <v>163</v>
      </c>
      <c r="E258" s="249">
        <v>295000</v>
      </c>
    </row>
    <row r="259" spans="1:5" ht="21" customHeight="1" thickBot="1" thickTop="1">
      <c r="A259" s="169" t="s">
        <v>76</v>
      </c>
      <c r="B259" s="170" t="s">
        <v>412</v>
      </c>
      <c r="C259" s="170"/>
      <c r="D259" s="260" t="s">
        <v>328</v>
      </c>
      <c r="E259" s="255">
        <f>SUM(E260)</f>
        <v>6000</v>
      </c>
    </row>
    <row r="260" spans="1:5" ht="16.5" customHeight="1" thickBot="1" thickTop="1">
      <c r="A260" s="216" t="s">
        <v>76</v>
      </c>
      <c r="B260" s="217" t="s">
        <v>412</v>
      </c>
      <c r="C260" s="218" t="s">
        <v>128</v>
      </c>
      <c r="D260" s="212" t="s">
        <v>162</v>
      </c>
      <c r="E260" s="220">
        <v>6000</v>
      </c>
    </row>
    <row r="261" spans="1:5" ht="21" customHeight="1" thickBot="1" thickTop="1">
      <c r="A261" s="169" t="s">
        <v>76</v>
      </c>
      <c r="B261" s="170" t="s">
        <v>413</v>
      </c>
      <c r="C261" s="170"/>
      <c r="D261" s="172" t="s">
        <v>414</v>
      </c>
      <c r="E261" s="255">
        <f>SUM(E262:E262)</f>
        <v>20000</v>
      </c>
    </row>
    <row r="262" spans="1:5" ht="16.5" customHeight="1" thickBot="1" thickTop="1">
      <c r="A262" s="190" t="s">
        <v>76</v>
      </c>
      <c r="B262" s="191" t="s">
        <v>413</v>
      </c>
      <c r="C262" s="192" t="s">
        <v>131</v>
      </c>
      <c r="D262" s="212" t="s">
        <v>163</v>
      </c>
      <c r="E262" s="173">
        <v>20000</v>
      </c>
    </row>
    <row r="263" ht="18" customHeight="1" thickBot="1" thickTop="1">
      <c r="E263" s="262"/>
    </row>
    <row r="264" spans="1:5" ht="37.5" customHeight="1" thickBot="1" thickTop="1">
      <c r="A264" s="203" t="s">
        <v>415</v>
      </c>
      <c r="B264" s="558" t="s">
        <v>416</v>
      </c>
      <c r="C264" s="559"/>
      <c r="D264" s="560"/>
      <c r="E264" s="204">
        <f>SUM(E265,E269,E271,E273)</f>
        <v>208720</v>
      </c>
    </row>
    <row r="265" spans="1:5" ht="16.5" customHeight="1" thickBot="1" thickTop="1">
      <c r="A265" s="169" t="s">
        <v>415</v>
      </c>
      <c r="B265" s="170" t="s">
        <v>417</v>
      </c>
      <c r="C265" s="170"/>
      <c r="D265" s="172" t="s">
        <v>418</v>
      </c>
      <c r="E265" s="255">
        <f>SUM(E266:E268)</f>
        <v>37960</v>
      </c>
    </row>
    <row r="266" spans="1:5" ht="16.5" customHeight="1" thickTop="1">
      <c r="A266" s="179" t="s">
        <v>415</v>
      </c>
      <c r="B266" s="180" t="s">
        <v>417</v>
      </c>
      <c r="C266" s="181" t="s">
        <v>353</v>
      </c>
      <c r="D266" s="177" t="s">
        <v>161</v>
      </c>
      <c r="E266" s="183">
        <v>33060</v>
      </c>
    </row>
    <row r="267" spans="1:5" ht="16.5" customHeight="1">
      <c r="A267" s="247" t="s">
        <v>415</v>
      </c>
      <c r="B267" s="248" t="s">
        <v>417</v>
      </c>
      <c r="C267" s="186" t="s">
        <v>128</v>
      </c>
      <c r="D267" s="187" t="s">
        <v>162</v>
      </c>
      <c r="E267" s="249">
        <v>3000</v>
      </c>
    </row>
    <row r="268" spans="1:5" ht="16.5" customHeight="1" thickBot="1">
      <c r="A268" s="198" t="s">
        <v>415</v>
      </c>
      <c r="B268" s="199" t="s">
        <v>417</v>
      </c>
      <c r="C268" s="200" t="s">
        <v>131</v>
      </c>
      <c r="D268" s="201" t="s">
        <v>163</v>
      </c>
      <c r="E268" s="202">
        <v>1900</v>
      </c>
    </row>
    <row r="269" spans="1:5" ht="16.5" customHeight="1" thickBot="1" thickTop="1">
      <c r="A269" s="169" t="s">
        <v>415</v>
      </c>
      <c r="B269" s="170" t="s">
        <v>419</v>
      </c>
      <c r="C269" s="170"/>
      <c r="D269" s="172" t="s">
        <v>420</v>
      </c>
      <c r="E269" s="255">
        <f>SUM(E270)</f>
        <v>140760</v>
      </c>
    </row>
    <row r="270" spans="1:5" ht="32.25" customHeight="1" thickBot="1" thickTop="1">
      <c r="A270" s="190" t="s">
        <v>415</v>
      </c>
      <c r="B270" s="191" t="s">
        <v>419</v>
      </c>
      <c r="C270" s="192" t="s">
        <v>421</v>
      </c>
      <c r="D270" s="245" t="s">
        <v>422</v>
      </c>
      <c r="E270" s="173">
        <v>140760</v>
      </c>
    </row>
    <row r="271" spans="1:5" ht="21" customHeight="1" thickBot="1" thickTop="1">
      <c r="A271" s="169" t="s">
        <v>415</v>
      </c>
      <c r="B271" s="170" t="s">
        <v>423</v>
      </c>
      <c r="C271" s="170"/>
      <c r="D271" s="172" t="s">
        <v>424</v>
      </c>
      <c r="E271" s="255">
        <f>SUM(E272:E272)</f>
        <v>16000</v>
      </c>
    </row>
    <row r="272" spans="1:5" ht="57" customHeight="1" thickBot="1" thickTop="1">
      <c r="A272" s="174" t="s">
        <v>415</v>
      </c>
      <c r="B272" s="175" t="s">
        <v>423</v>
      </c>
      <c r="C272" s="176" t="s">
        <v>457</v>
      </c>
      <c r="D272" s="177" t="s">
        <v>458</v>
      </c>
      <c r="E272" s="178">
        <v>16000</v>
      </c>
    </row>
    <row r="273" spans="1:5" ht="16.5" customHeight="1" thickBot="1" thickTop="1">
      <c r="A273" s="169" t="s">
        <v>415</v>
      </c>
      <c r="B273" s="170" t="s">
        <v>442</v>
      </c>
      <c r="C273" s="170"/>
      <c r="D273" s="172" t="s">
        <v>235</v>
      </c>
      <c r="E273" s="173">
        <f>SUM(E274)</f>
        <v>14000</v>
      </c>
    </row>
    <row r="274" spans="1:5" ht="16.5" customHeight="1" thickBot="1" thickTop="1">
      <c r="A274" s="216" t="s">
        <v>415</v>
      </c>
      <c r="B274" s="217" t="s">
        <v>442</v>
      </c>
      <c r="C274" s="205" t="s">
        <v>128</v>
      </c>
      <c r="D274" s="206" t="s">
        <v>162</v>
      </c>
      <c r="E274" s="220">
        <v>14000</v>
      </c>
    </row>
    <row r="275" spans="1:5" ht="21.75" customHeight="1" thickBot="1" thickTop="1">
      <c r="A275" s="298"/>
      <c r="B275" s="298"/>
      <c r="C275" s="298"/>
      <c r="D275" s="299"/>
      <c r="E275" s="300"/>
    </row>
    <row r="276" spans="1:5" ht="16.5" customHeight="1" thickBot="1" thickTop="1">
      <c r="A276" s="203" t="s">
        <v>59</v>
      </c>
      <c r="B276" s="558" t="s">
        <v>425</v>
      </c>
      <c r="C276" s="559"/>
      <c r="D276" s="560"/>
      <c r="E276" s="204">
        <f>SUM(E277)</f>
        <v>216500</v>
      </c>
    </row>
    <row r="277" spans="1:5" ht="16.5" customHeight="1" thickBot="1" thickTop="1">
      <c r="A277" s="169" t="s">
        <v>59</v>
      </c>
      <c r="B277" s="170" t="s">
        <v>60</v>
      </c>
      <c r="C277" s="170"/>
      <c r="D277" s="172" t="s">
        <v>414</v>
      </c>
      <c r="E277" s="255">
        <f>SUM(E278:E281)</f>
        <v>216500</v>
      </c>
    </row>
    <row r="278" spans="1:5" ht="38.25" customHeight="1" thickTop="1">
      <c r="A278" s="174" t="s">
        <v>59</v>
      </c>
      <c r="B278" s="175" t="s">
        <v>60</v>
      </c>
      <c r="C278" s="176" t="s">
        <v>396</v>
      </c>
      <c r="D278" s="177" t="s">
        <v>426</v>
      </c>
      <c r="E278" s="178">
        <v>127000</v>
      </c>
    </row>
    <row r="279" spans="1:5" ht="16.5" customHeight="1" thickBot="1">
      <c r="A279" s="198" t="s">
        <v>59</v>
      </c>
      <c r="B279" s="199" t="s">
        <v>60</v>
      </c>
      <c r="C279" s="200" t="s">
        <v>128</v>
      </c>
      <c r="D279" s="201" t="s">
        <v>162</v>
      </c>
      <c r="E279" s="202">
        <v>1500</v>
      </c>
    </row>
    <row r="280" spans="1:5" ht="16.5" customHeight="1" thickTop="1">
      <c r="A280" s="174" t="s">
        <v>59</v>
      </c>
      <c r="B280" s="175" t="s">
        <v>60</v>
      </c>
      <c r="C280" s="176" t="s">
        <v>130</v>
      </c>
      <c r="D280" s="177" t="s">
        <v>133</v>
      </c>
      <c r="E280" s="178">
        <v>3000</v>
      </c>
    </row>
    <row r="281" spans="1:5" ht="16.5" customHeight="1" thickBot="1">
      <c r="A281" s="198" t="s">
        <v>59</v>
      </c>
      <c r="B281" s="199" t="s">
        <v>60</v>
      </c>
      <c r="C281" s="200" t="s">
        <v>43</v>
      </c>
      <c r="D281" s="219" t="s">
        <v>322</v>
      </c>
      <c r="E281" s="202">
        <v>85000</v>
      </c>
    </row>
    <row r="282" ht="16.5" customHeight="1" thickBot="1" thickTop="1">
      <c r="E282" s="262"/>
    </row>
    <row r="283" spans="1:5" ht="16.5" customHeight="1" thickBot="1" thickTop="1">
      <c r="A283" s="541" t="s">
        <v>61</v>
      </c>
      <c r="B283" s="542"/>
      <c r="C283" s="542"/>
      <c r="D283" s="250"/>
      <c r="E283" s="196">
        <f>SUM(E4,E19,E29,E46,E52,E102,E108,E112,E129,E134,E140,E180,E200,E246,E251,E264,E276)</f>
        <v>27200013</v>
      </c>
    </row>
    <row r="284" spans="1:5" ht="16.5" customHeight="1" thickBot="1" thickTop="1">
      <c r="A284" s="159"/>
      <c r="B284" s="159"/>
      <c r="C284" s="159"/>
      <c r="E284" s="301"/>
    </row>
    <row r="285" spans="1:5" ht="16.5" customHeight="1" thickBot="1" thickTop="1">
      <c r="A285" s="302"/>
      <c r="C285" s="353">
        <v>992</v>
      </c>
      <c r="D285" s="250" t="s">
        <v>427</v>
      </c>
      <c r="E285" s="354">
        <v>889734</v>
      </c>
    </row>
    <row r="286" spans="3:5" ht="16.5" customHeight="1" thickBot="1" thickTop="1">
      <c r="C286" s="541" t="s">
        <v>111</v>
      </c>
      <c r="D286" s="542"/>
      <c r="E286" s="255">
        <f>SUM(E285:E285)</f>
        <v>889734</v>
      </c>
    </row>
    <row r="287" ht="16.5" customHeight="1" thickTop="1"/>
  </sheetData>
  <mergeCells count="21">
    <mergeCell ref="C286:D286"/>
    <mergeCell ref="B251:D251"/>
    <mergeCell ref="B264:D264"/>
    <mergeCell ref="B276:D276"/>
    <mergeCell ref="A283:C283"/>
    <mergeCell ref="B140:D140"/>
    <mergeCell ref="B180:D180"/>
    <mergeCell ref="B200:D200"/>
    <mergeCell ref="B246:D246"/>
    <mergeCell ref="B108:D108"/>
    <mergeCell ref="B112:D112"/>
    <mergeCell ref="B129:D129"/>
    <mergeCell ref="B134:D134"/>
    <mergeCell ref="B29:D29"/>
    <mergeCell ref="B46:D46"/>
    <mergeCell ref="B52:D52"/>
    <mergeCell ref="B102:D102"/>
    <mergeCell ref="B1:E1"/>
    <mergeCell ref="A2:E2"/>
    <mergeCell ref="B4:D4"/>
    <mergeCell ref="B19:D1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B1">
      <selection activeCell="G26" sqref="G26"/>
    </sheetView>
  </sheetViews>
  <sheetFormatPr defaultColWidth="9.140625" defaultRowHeight="12.75"/>
  <cols>
    <col min="1" max="1" width="1.57421875" style="0" customWidth="1"/>
    <col min="2" max="2" width="7.8515625" style="0" customWidth="1"/>
    <col min="3" max="3" width="11.28125" style="0" customWidth="1"/>
    <col min="4" max="4" width="49.8515625" style="0" customWidth="1"/>
    <col min="5" max="5" width="6.57421875" style="0" customWidth="1"/>
    <col min="6" max="6" width="10.140625" style="0" customWidth="1"/>
    <col min="7" max="7" width="10.28125" style="0" customWidth="1"/>
    <col min="8" max="8" width="14.140625" style="0" customWidth="1"/>
    <col min="9" max="9" width="10.421875" style="0" customWidth="1"/>
    <col min="10" max="10" width="11.421875" style="0" customWidth="1"/>
    <col min="11" max="11" width="9.8515625" style="0" customWidth="1"/>
  </cols>
  <sheetData>
    <row r="1" spans="4:10" ht="12.75" customHeight="1">
      <c r="D1" s="1"/>
      <c r="E1" s="19"/>
      <c r="F1" s="530" t="s">
        <v>23</v>
      </c>
      <c r="G1" s="530"/>
      <c r="H1" s="530"/>
      <c r="I1" s="530"/>
      <c r="J1" s="530"/>
    </row>
    <row r="2" spans="4:10" ht="19.5" customHeight="1">
      <c r="D2" s="1"/>
      <c r="E2" s="336"/>
      <c r="F2" s="525" t="s">
        <v>632</v>
      </c>
      <c r="G2" s="525"/>
      <c r="H2" s="525"/>
      <c r="I2" s="525"/>
      <c r="J2" s="525"/>
    </row>
    <row r="3" spans="4:10" ht="22.5" customHeight="1">
      <c r="D3" s="1"/>
      <c r="E3" s="525" t="s">
        <v>633</v>
      </c>
      <c r="F3" s="525"/>
      <c r="G3" s="525"/>
      <c r="H3" s="525"/>
      <c r="I3" s="525"/>
      <c r="J3" s="525"/>
    </row>
    <row r="4" spans="1:11" ht="16.5" customHeight="1">
      <c r="A4" s="526" t="s">
        <v>0</v>
      </c>
      <c r="B4" s="526"/>
      <c r="C4" s="526"/>
      <c r="D4" s="526"/>
      <c r="E4" s="526"/>
      <c r="F4" s="526"/>
      <c r="G4" s="526"/>
      <c r="H4" s="526"/>
      <c r="I4" s="526"/>
      <c r="J4" s="526"/>
      <c r="K4" s="526"/>
    </row>
    <row r="5" spans="1:11" ht="15.75" customHeight="1">
      <c r="A5" s="526" t="s">
        <v>1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</row>
    <row r="6" ht="12.75" customHeight="1" thickBot="1">
      <c r="J6" s="1" t="s">
        <v>2</v>
      </c>
    </row>
    <row r="7" spans="2:11" ht="16.5" customHeight="1">
      <c r="B7" s="527" t="s">
        <v>3</v>
      </c>
      <c r="C7" s="543" t="s">
        <v>4</v>
      </c>
      <c r="D7" s="543" t="s">
        <v>5</v>
      </c>
      <c r="E7" s="543" t="s">
        <v>6</v>
      </c>
      <c r="F7" s="545" t="s">
        <v>24</v>
      </c>
      <c r="G7" s="532" t="s">
        <v>7</v>
      </c>
      <c r="H7" s="533"/>
      <c r="I7" s="533"/>
      <c r="J7" s="533"/>
      <c r="K7" s="534"/>
    </row>
    <row r="8" spans="2:11" s="2" customFormat="1" ht="24.75" customHeight="1">
      <c r="B8" s="528"/>
      <c r="C8" s="544"/>
      <c r="D8" s="544"/>
      <c r="E8" s="544"/>
      <c r="F8" s="531"/>
      <c r="G8" s="358" t="s">
        <v>8</v>
      </c>
      <c r="H8" s="359" t="s">
        <v>9</v>
      </c>
      <c r="I8" s="359" t="s">
        <v>10</v>
      </c>
      <c r="J8" s="359" t="s">
        <v>11</v>
      </c>
      <c r="K8" s="360" t="s">
        <v>12</v>
      </c>
    </row>
    <row r="9" spans="2:11" ht="24.75" customHeight="1">
      <c r="B9" s="361">
        <v>750</v>
      </c>
      <c r="C9" s="362"/>
      <c r="D9" s="369" t="str">
        <f>'[1]1'!C18</f>
        <v>ADMINISTRACJA PUBLICZNA</v>
      </c>
      <c r="E9" s="364"/>
      <c r="F9" s="365">
        <f>SUM(F10:F10)</f>
        <v>57151</v>
      </c>
      <c r="G9" s="366">
        <f>SUM(G10:G10)</f>
        <v>57151</v>
      </c>
      <c r="H9" s="367">
        <f>H10</f>
        <v>47090</v>
      </c>
      <c r="I9" s="367">
        <f>I10</f>
        <v>9200</v>
      </c>
      <c r="J9" s="367">
        <f>J10</f>
        <v>0</v>
      </c>
      <c r="K9" s="368">
        <f>SUM(K10:K10)</f>
        <v>861</v>
      </c>
    </row>
    <row r="10" spans="2:11" ht="24.75" customHeight="1">
      <c r="B10" s="21"/>
      <c r="C10" s="3">
        <v>75011</v>
      </c>
      <c r="D10" s="4" t="s">
        <v>13</v>
      </c>
      <c r="E10" s="4">
        <v>2010</v>
      </c>
      <c r="F10" s="130">
        <v>57151</v>
      </c>
      <c r="G10" s="134">
        <f>SUM(H10:K10)</f>
        <v>57151</v>
      </c>
      <c r="H10" s="5">
        <v>47090</v>
      </c>
      <c r="I10" s="5">
        <v>9200</v>
      </c>
      <c r="J10" s="5"/>
      <c r="K10" s="22">
        <v>861</v>
      </c>
    </row>
    <row r="11" spans="2:11" ht="40.5" customHeight="1">
      <c r="B11" s="361">
        <v>751</v>
      </c>
      <c r="C11" s="362"/>
      <c r="D11" s="363" t="str">
        <f>'[1]1'!C19</f>
        <v>URZĘDY NACZELNYCH ORGANÓW WŁADZY PAŃSTWOWEJ, KONTROLI I OCHRONY PRAWA ORAZ SĄDOWNICTWA</v>
      </c>
      <c r="E11" s="364"/>
      <c r="F11" s="365">
        <f aca="true" t="shared" si="0" ref="F11:K11">F12</f>
        <v>1530</v>
      </c>
      <c r="G11" s="366">
        <f t="shared" si="0"/>
        <v>1530</v>
      </c>
      <c r="H11" s="367">
        <f t="shared" si="0"/>
        <v>1279</v>
      </c>
      <c r="I11" s="367">
        <f t="shared" si="0"/>
        <v>251</v>
      </c>
      <c r="J11" s="367">
        <f t="shared" si="0"/>
        <v>0</v>
      </c>
      <c r="K11" s="368">
        <f t="shared" si="0"/>
        <v>0</v>
      </c>
    </row>
    <row r="12" spans="2:11" ht="24.75" customHeight="1">
      <c r="B12" s="21"/>
      <c r="C12" s="3">
        <v>75101</v>
      </c>
      <c r="D12" s="4" t="s">
        <v>477</v>
      </c>
      <c r="E12" s="4">
        <v>2010</v>
      </c>
      <c r="F12" s="130">
        <v>1530</v>
      </c>
      <c r="G12" s="134">
        <f>SUM(H12:K12)</f>
        <v>1530</v>
      </c>
      <c r="H12" s="5">
        <v>1279</v>
      </c>
      <c r="I12" s="5">
        <v>251</v>
      </c>
      <c r="J12" s="5">
        <v>0</v>
      </c>
      <c r="K12" s="22">
        <v>0</v>
      </c>
    </row>
    <row r="13" spans="2:11" ht="24.75" customHeight="1">
      <c r="B13" s="361">
        <v>752</v>
      </c>
      <c r="C13" s="362"/>
      <c r="D13" s="369" t="str">
        <f>'[1]1'!C20</f>
        <v>OBRONA NARODOWA</v>
      </c>
      <c r="E13" s="364"/>
      <c r="F13" s="365">
        <f aca="true" t="shared" si="1" ref="F13:K13">F14</f>
        <v>500</v>
      </c>
      <c r="G13" s="366">
        <f t="shared" si="1"/>
        <v>500</v>
      </c>
      <c r="H13" s="367">
        <f t="shared" si="1"/>
        <v>0</v>
      </c>
      <c r="I13" s="367">
        <f t="shared" si="1"/>
        <v>0</v>
      </c>
      <c r="J13" s="367">
        <f t="shared" si="1"/>
        <v>0</v>
      </c>
      <c r="K13" s="368">
        <f t="shared" si="1"/>
        <v>500</v>
      </c>
    </row>
    <row r="14" spans="2:11" ht="24.75" customHeight="1">
      <c r="B14" s="21"/>
      <c r="C14" s="3">
        <v>75212</v>
      </c>
      <c r="D14" s="4" t="s">
        <v>177</v>
      </c>
      <c r="E14" s="4">
        <v>2010</v>
      </c>
      <c r="F14" s="130">
        <v>500</v>
      </c>
      <c r="G14" s="134">
        <f>SUM(H14:K14)</f>
        <v>500</v>
      </c>
      <c r="H14" s="5"/>
      <c r="I14" s="5"/>
      <c r="J14" s="5"/>
      <c r="K14" s="22">
        <v>500</v>
      </c>
    </row>
    <row r="15" spans="2:11" ht="31.5" customHeight="1">
      <c r="B15" s="361">
        <v>754</v>
      </c>
      <c r="C15" s="362"/>
      <c r="D15" s="363" t="str">
        <f>'[1]1'!C21</f>
        <v>BEZPIECZEŃSTWO PUBLICZNE I OCHRONA PRZECIWPOŻAROWA</v>
      </c>
      <c r="E15" s="364"/>
      <c r="F15" s="365">
        <f aca="true" t="shared" si="2" ref="F15:K15">SUM(F16:F16)</f>
        <v>1000</v>
      </c>
      <c r="G15" s="366">
        <f t="shared" si="2"/>
        <v>1000</v>
      </c>
      <c r="H15" s="367">
        <f t="shared" si="2"/>
        <v>0</v>
      </c>
      <c r="I15" s="367">
        <f t="shared" si="2"/>
        <v>0</v>
      </c>
      <c r="J15" s="367">
        <f t="shared" si="2"/>
        <v>0</v>
      </c>
      <c r="K15" s="368">
        <f t="shared" si="2"/>
        <v>1000</v>
      </c>
    </row>
    <row r="16" spans="2:11" ht="24.75" customHeight="1">
      <c r="B16" s="21"/>
      <c r="C16" s="3">
        <v>75414</v>
      </c>
      <c r="D16" s="4" t="s">
        <v>14</v>
      </c>
      <c r="E16" s="4">
        <v>2010</v>
      </c>
      <c r="F16" s="130">
        <v>1000</v>
      </c>
      <c r="G16" s="134">
        <f>SUM(H16:K16)</f>
        <v>1000</v>
      </c>
      <c r="H16" s="5"/>
      <c r="I16" s="5"/>
      <c r="J16" s="5"/>
      <c r="K16" s="22">
        <v>1000</v>
      </c>
    </row>
    <row r="17" spans="2:17" ht="24.75" customHeight="1">
      <c r="B17" s="361">
        <v>852</v>
      </c>
      <c r="C17" s="362"/>
      <c r="D17" s="369" t="str">
        <f>'[1]1'!C27</f>
        <v>POMOC SPOŁECZNA</v>
      </c>
      <c r="E17" s="364"/>
      <c r="F17" s="365">
        <f aca="true" t="shared" si="3" ref="F17:K17">SUM(F18:F20)</f>
        <v>2922000</v>
      </c>
      <c r="G17" s="366">
        <f t="shared" si="3"/>
        <v>2922000</v>
      </c>
      <c r="H17" s="367">
        <f t="shared" si="3"/>
        <v>53600</v>
      </c>
      <c r="I17" s="367">
        <f t="shared" si="3"/>
        <v>18800</v>
      </c>
      <c r="J17" s="367">
        <f t="shared" si="3"/>
        <v>2831000</v>
      </c>
      <c r="K17" s="368">
        <f t="shared" si="3"/>
        <v>18600</v>
      </c>
      <c r="L17" s="6"/>
      <c r="M17" s="6"/>
      <c r="N17" s="6"/>
      <c r="O17" s="6"/>
      <c r="P17" s="6"/>
      <c r="Q17" s="7"/>
    </row>
    <row r="18" spans="2:17" s="8" customFormat="1" ht="24.75" customHeight="1">
      <c r="B18" s="23"/>
      <c r="C18" s="9">
        <v>85212</v>
      </c>
      <c r="D18" s="10" t="s">
        <v>15</v>
      </c>
      <c r="E18" s="11">
        <v>2010</v>
      </c>
      <c r="F18" s="131">
        <v>2848000</v>
      </c>
      <c r="G18" s="134">
        <f>SUM(H18:K18)</f>
        <v>2848000</v>
      </c>
      <c r="H18" s="12">
        <v>53600</v>
      </c>
      <c r="I18" s="12">
        <v>10800</v>
      </c>
      <c r="J18" s="12">
        <v>2765000</v>
      </c>
      <c r="K18" s="24">
        <v>18600</v>
      </c>
      <c r="L18" s="13"/>
      <c r="M18" s="13"/>
      <c r="N18" s="13"/>
      <c r="O18" s="13"/>
      <c r="P18" s="13"/>
      <c r="Q18" s="14"/>
    </row>
    <row r="19" spans="2:11" ht="21" customHeight="1">
      <c r="B19" s="21"/>
      <c r="C19" s="15" t="s">
        <v>16</v>
      </c>
      <c r="D19" s="16" t="s">
        <v>17</v>
      </c>
      <c r="E19" s="4">
        <v>2010</v>
      </c>
      <c r="F19" s="130">
        <v>8000</v>
      </c>
      <c r="G19" s="134">
        <f>SUM(H19:K19)</f>
        <v>8000</v>
      </c>
      <c r="H19" s="5"/>
      <c r="I19" s="5">
        <v>8000</v>
      </c>
      <c r="J19" s="5"/>
      <c r="K19" s="22"/>
    </row>
    <row r="20" spans="2:11" ht="29.25" customHeight="1" thickBot="1">
      <c r="B20" s="25"/>
      <c r="C20" s="26" t="s">
        <v>18</v>
      </c>
      <c r="D20" s="27" t="s">
        <v>19</v>
      </c>
      <c r="E20" s="28">
        <v>2010</v>
      </c>
      <c r="F20" s="132">
        <v>66000</v>
      </c>
      <c r="G20" s="135">
        <f>SUM(H20:K20)</f>
        <v>66000</v>
      </c>
      <c r="H20" s="29"/>
      <c r="I20" s="29"/>
      <c r="J20" s="29">
        <v>66000</v>
      </c>
      <c r="K20" s="30"/>
    </row>
    <row r="21" spans="2:12" ht="24.75" customHeight="1" thickBot="1">
      <c r="B21" s="535" t="s">
        <v>20</v>
      </c>
      <c r="C21" s="536"/>
      <c r="D21" s="536"/>
      <c r="E21" s="31"/>
      <c r="F21" s="133">
        <f aca="true" t="shared" si="4" ref="F21:K21">F9+F11+F13+F15+F17</f>
        <v>2982181</v>
      </c>
      <c r="G21" s="136">
        <f t="shared" si="4"/>
        <v>2982181</v>
      </c>
      <c r="H21" s="32">
        <f t="shared" si="4"/>
        <v>101969</v>
      </c>
      <c r="I21" s="32">
        <f t="shared" si="4"/>
        <v>28251</v>
      </c>
      <c r="J21" s="32">
        <f t="shared" si="4"/>
        <v>2831000</v>
      </c>
      <c r="K21" s="33">
        <f t="shared" si="4"/>
        <v>20961</v>
      </c>
      <c r="L21" s="17"/>
    </row>
    <row r="23" spans="3:8" ht="12.75" customHeight="1">
      <c r="C23" t="s">
        <v>21</v>
      </c>
      <c r="G23" s="537"/>
      <c r="H23" s="537"/>
    </row>
    <row r="24" spans="3:8" ht="12.75" customHeight="1">
      <c r="C24" t="s">
        <v>478</v>
      </c>
      <c r="E24" s="529">
        <v>14000</v>
      </c>
      <c r="F24" s="529"/>
      <c r="G24" t="s">
        <v>22</v>
      </c>
      <c r="H24" s="357">
        <f>E24/95*5</f>
        <v>736.8421052631579</v>
      </c>
    </row>
    <row r="25" spans="3:8" ht="12.75">
      <c r="C25" t="s">
        <v>479</v>
      </c>
      <c r="E25">
        <v>3000</v>
      </c>
      <c r="G25" t="s">
        <v>22</v>
      </c>
      <c r="H25" s="118">
        <v>1500</v>
      </c>
    </row>
    <row r="29" ht="12.75">
      <c r="G29" s="17"/>
    </row>
  </sheetData>
  <mergeCells count="14">
    <mergeCell ref="B21:D21"/>
    <mergeCell ref="G23:H23"/>
    <mergeCell ref="E24:F24"/>
    <mergeCell ref="F1:J1"/>
    <mergeCell ref="F2:J2"/>
    <mergeCell ref="E3:J3"/>
    <mergeCell ref="A4:K4"/>
    <mergeCell ref="A5:K5"/>
    <mergeCell ref="B7:B8"/>
    <mergeCell ref="C7:C8"/>
    <mergeCell ref="D7:D8"/>
    <mergeCell ref="E7:E8"/>
    <mergeCell ref="F7:F8"/>
    <mergeCell ref="G7:K7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99" r:id="rId1"/>
  <headerFooter alignWithMargins="0">
    <oddFooter>&amp;CZADANIA ZLECONE GMNA CHOJNÓW NA 2008 ROK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7"/>
  <sheetViews>
    <sheetView workbookViewId="0" topLeftCell="A1">
      <selection activeCell="A7" sqref="A7:D7"/>
    </sheetView>
  </sheetViews>
  <sheetFormatPr defaultColWidth="9.140625" defaultRowHeight="12.75"/>
  <cols>
    <col min="1" max="1" width="5.8515625" style="0" customWidth="1"/>
    <col min="2" max="2" width="9.421875" style="0" customWidth="1"/>
    <col min="3" max="3" width="56.421875" style="0" customWidth="1"/>
    <col min="4" max="4" width="15.00390625" style="0" customWidth="1"/>
  </cols>
  <sheetData>
    <row r="1" spans="2:7" ht="12.75">
      <c r="B1" s="19"/>
      <c r="C1" s="530" t="s">
        <v>34</v>
      </c>
      <c r="D1" s="530"/>
      <c r="E1" s="36"/>
      <c r="F1" s="36"/>
      <c r="G1" s="36"/>
    </row>
    <row r="2" spans="2:7" ht="12.75">
      <c r="B2" s="20"/>
      <c r="C2" s="530" t="s">
        <v>632</v>
      </c>
      <c r="D2" s="530"/>
      <c r="E2" s="36"/>
      <c r="F2" s="36"/>
      <c r="G2" s="36"/>
    </row>
    <row r="3" spans="2:7" ht="12.75">
      <c r="B3" s="530" t="s">
        <v>633</v>
      </c>
      <c r="C3" s="530"/>
      <c r="D3" s="530"/>
      <c r="E3" s="36"/>
      <c r="F3" s="36"/>
      <c r="G3" s="36"/>
    </row>
    <row r="4" ht="12.75">
      <c r="C4" s="34"/>
    </row>
    <row r="5" ht="12.75">
      <c r="C5" s="34"/>
    </row>
    <row r="6" spans="1:4" ht="15.75">
      <c r="A6" s="526" t="s">
        <v>25</v>
      </c>
      <c r="B6" s="526"/>
      <c r="C6" s="526"/>
      <c r="D6" s="526"/>
    </row>
    <row r="7" spans="1:4" ht="42.75" customHeight="1">
      <c r="A7" s="523" t="s">
        <v>459</v>
      </c>
      <c r="B7" s="523"/>
      <c r="C7" s="523"/>
      <c r="D7" s="523"/>
    </row>
    <row r="8" ht="12.75">
      <c r="C8" s="34"/>
    </row>
    <row r="9" spans="3:4" ht="13.5" thickBot="1">
      <c r="C9" s="34"/>
      <c r="D9" s="1" t="s">
        <v>2</v>
      </c>
    </row>
    <row r="10" spans="1:4" ht="13.5" thickTop="1">
      <c r="A10" s="314" t="s">
        <v>3</v>
      </c>
      <c r="B10" s="315" t="s">
        <v>4</v>
      </c>
      <c r="C10" s="321" t="s">
        <v>26</v>
      </c>
      <c r="D10" s="322" t="s">
        <v>175</v>
      </c>
    </row>
    <row r="11" spans="1:4" ht="13.5" thickBot="1">
      <c r="A11" s="310">
        <v>1</v>
      </c>
      <c r="B11" s="316">
        <v>2</v>
      </c>
      <c r="C11" s="317">
        <v>3</v>
      </c>
      <c r="D11" s="318">
        <v>4</v>
      </c>
    </row>
    <row r="12" spans="1:4" ht="16.5" customHeight="1" thickBot="1" thickTop="1">
      <c r="A12" s="520" t="s">
        <v>435</v>
      </c>
      <c r="B12" s="521"/>
      <c r="C12" s="522"/>
      <c r="D12" s="319">
        <f>D13</f>
        <v>120000</v>
      </c>
    </row>
    <row r="13" spans="1:4" ht="19.5" customHeight="1" thickTop="1">
      <c r="A13" s="323">
        <v>756</v>
      </c>
      <c r="B13" s="324">
        <v>75618</v>
      </c>
      <c r="C13" s="61" t="s">
        <v>436</v>
      </c>
      <c r="D13" s="325">
        <f>D14</f>
        <v>120000</v>
      </c>
    </row>
    <row r="14" spans="1:4" ht="12.75">
      <c r="A14" s="524"/>
      <c r="B14" s="517"/>
      <c r="C14" s="326" t="s">
        <v>27</v>
      </c>
      <c r="D14" s="518">
        <v>120000</v>
      </c>
    </row>
    <row r="15" spans="1:4" ht="24.75" customHeight="1" thickBot="1">
      <c r="A15" s="524"/>
      <c r="B15" s="517"/>
      <c r="C15" s="326" t="s">
        <v>28</v>
      </c>
      <c r="D15" s="518"/>
    </row>
    <row r="16" spans="1:4" ht="23.25" customHeight="1" thickBot="1" thickTop="1">
      <c r="A16" s="520" t="s">
        <v>434</v>
      </c>
      <c r="B16" s="521"/>
      <c r="C16" s="522"/>
      <c r="D16" s="320">
        <f>D17+D22</f>
        <v>120000</v>
      </c>
    </row>
    <row r="17" spans="1:4" ht="23.25" customHeight="1" thickTop="1">
      <c r="A17" s="314">
        <v>851</v>
      </c>
      <c r="B17" s="315">
        <v>85153</v>
      </c>
      <c r="C17" s="327" t="s">
        <v>432</v>
      </c>
      <c r="D17" s="418">
        <f>D19+D20+D21</f>
        <v>2000</v>
      </c>
    </row>
    <row r="18" spans="1:4" ht="29.25" customHeight="1">
      <c r="A18" s="308"/>
      <c r="B18" s="309"/>
      <c r="C18" s="328" t="s">
        <v>433</v>
      </c>
      <c r="D18" s="313"/>
    </row>
    <row r="19" spans="1:4" ht="29.25" customHeight="1">
      <c r="A19" s="308"/>
      <c r="B19" s="309"/>
      <c r="C19" s="329" t="s">
        <v>494</v>
      </c>
      <c r="D19" s="313">
        <v>700</v>
      </c>
    </row>
    <row r="20" spans="1:4" ht="25.5" customHeight="1">
      <c r="A20" s="308"/>
      <c r="B20" s="309"/>
      <c r="C20" s="330" t="s">
        <v>439</v>
      </c>
      <c r="D20" s="313">
        <v>1100</v>
      </c>
    </row>
    <row r="21" spans="1:4" ht="25.5" customHeight="1">
      <c r="A21" s="308"/>
      <c r="B21" s="309"/>
      <c r="C21" s="330" t="s">
        <v>495</v>
      </c>
      <c r="D21" s="313">
        <v>200</v>
      </c>
    </row>
    <row r="22" spans="1:4" ht="15.75" customHeight="1">
      <c r="A22" s="578">
        <v>851</v>
      </c>
      <c r="B22" s="519">
        <v>85154</v>
      </c>
      <c r="C22" s="210" t="s">
        <v>431</v>
      </c>
      <c r="D22" s="568">
        <f>D25+D30+D32</f>
        <v>118000</v>
      </c>
    </row>
    <row r="23" spans="1:4" ht="12.75">
      <c r="A23" s="579"/>
      <c r="B23" s="516"/>
      <c r="C23" s="331" t="s">
        <v>27</v>
      </c>
      <c r="D23" s="569"/>
    </row>
    <row r="24" spans="1:4" ht="33" customHeight="1">
      <c r="A24" s="570"/>
      <c r="B24" s="571"/>
      <c r="C24" s="332" t="s">
        <v>29</v>
      </c>
      <c r="D24" s="311"/>
    </row>
    <row r="25" spans="1:4" ht="30.75" customHeight="1">
      <c r="A25" s="524"/>
      <c r="B25" s="572"/>
      <c r="C25" s="329" t="s">
        <v>437</v>
      </c>
      <c r="D25" s="518">
        <v>71500</v>
      </c>
    </row>
    <row r="26" spans="1:4" ht="22.5" customHeight="1">
      <c r="A26" s="524"/>
      <c r="B26" s="572"/>
      <c r="C26" s="329" t="s">
        <v>30</v>
      </c>
      <c r="D26" s="518"/>
    </row>
    <row r="27" spans="1:4" ht="21" customHeight="1">
      <c r="A27" s="524"/>
      <c r="B27" s="572"/>
      <c r="C27" s="329" t="s">
        <v>31</v>
      </c>
      <c r="D27" s="518"/>
    </row>
    <row r="28" spans="1:4" ht="26.25" customHeight="1">
      <c r="A28" s="524"/>
      <c r="B28" s="572"/>
      <c r="C28" s="329" t="s">
        <v>176</v>
      </c>
      <c r="D28" s="518"/>
    </row>
    <row r="29" spans="1:4" ht="29.25" customHeight="1">
      <c r="A29" s="524"/>
      <c r="B29" s="572"/>
      <c r="C29" s="329" t="s">
        <v>496</v>
      </c>
      <c r="D29" s="518"/>
    </row>
    <row r="30" spans="1:4" ht="27.75" customHeight="1">
      <c r="A30" s="524"/>
      <c r="B30" s="517"/>
      <c r="C30" s="105" t="s">
        <v>32</v>
      </c>
      <c r="D30" s="575">
        <v>40000</v>
      </c>
    </row>
    <row r="31" spans="1:4" ht="41.25" customHeight="1">
      <c r="A31" s="524"/>
      <c r="B31" s="517"/>
      <c r="C31" s="331" t="s">
        <v>443</v>
      </c>
      <c r="D31" s="577"/>
    </row>
    <row r="32" spans="1:4" ht="29.25" customHeight="1">
      <c r="A32" s="524"/>
      <c r="B32" s="517"/>
      <c r="C32" s="105" t="s">
        <v>33</v>
      </c>
      <c r="D32" s="575">
        <v>6500</v>
      </c>
    </row>
    <row r="33" spans="1:4" ht="26.25" customHeight="1" thickBot="1">
      <c r="A33" s="573"/>
      <c r="B33" s="574"/>
      <c r="C33" s="333" t="s">
        <v>438</v>
      </c>
      <c r="D33" s="576"/>
    </row>
    <row r="34" spans="3:4" ht="13.5" thickTop="1">
      <c r="C34" s="34"/>
      <c r="D34" s="2"/>
    </row>
    <row r="35" spans="3:4" ht="12.75">
      <c r="C35" s="34"/>
      <c r="D35" s="2"/>
    </row>
    <row r="36" spans="3:4" ht="12.75">
      <c r="C36" s="34"/>
      <c r="D36" s="2"/>
    </row>
    <row r="37" ht="12.75">
      <c r="D37" s="2"/>
    </row>
    <row r="38" ht="12.75">
      <c r="D38" s="2"/>
    </row>
    <row r="39" ht="12.75">
      <c r="D39" s="2"/>
    </row>
    <row r="40" ht="12.75">
      <c r="D40" s="2"/>
    </row>
    <row r="41" ht="12.75">
      <c r="D41" s="2"/>
    </row>
    <row r="42" ht="12.75">
      <c r="D42" s="2"/>
    </row>
    <row r="43" ht="12.75">
      <c r="D43" s="2"/>
    </row>
    <row r="44" ht="12.75">
      <c r="D44" s="2"/>
    </row>
    <row r="45" ht="12.75">
      <c r="D45" s="2"/>
    </row>
    <row r="46" ht="12.75">
      <c r="D46" s="2"/>
    </row>
    <row r="47" ht="12.75">
      <c r="D47" s="2"/>
    </row>
    <row r="48" ht="12.75">
      <c r="D48" s="2"/>
    </row>
    <row r="49" ht="12.75">
      <c r="D49" s="2"/>
    </row>
    <row r="50" ht="12.75">
      <c r="D50" s="2"/>
    </row>
    <row r="51" ht="12.75">
      <c r="D51" s="2"/>
    </row>
    <row r="52" ht="12.75">
      <c r="D52" s="2"/>
    </row>
    <row r="53" ht="12.75">
      <c r="D53" s="2"/>
    </row>
    <row r="54" ht="12.75">
      <c r="D54" s="2"/>
    </row>
    <row r="55" ht="12.75">
      <c r="D55" s="2"/>
    </row>
    <row r="56" ht="12.75">
      <c r="D56" s="2"/>
    </row>
    <row r="57" ht="12.75">
      <c r="D57" s="2"/>
    </row>
    <row r="58" ht="12.75">
      <c r="D58" s="2"/>
    </row>
    <row r="59" ht="12.75">
      <c r="D59" s="2"/>
    </row>
    <row r="60" ht="12.75">
      <c r="D60" s="2"/>
    </row>
    <row r="61" ht="12.75">
      <c r="D61" s="2"/>
    </row>
    <row r="62" ht="12.75">
      <c r="D62" s="2"/>
    </row>
    <row r="63" ht="12.75">
      <c r="D63" s="2"/>
    </row>
    <row r="64" ht="12.75">
      <c r="D64" s="2"/>
    </row>
    <row r="65" ht="12.75">
      <c r="D65" s="2"/>
    </row>
    <row r="66" ht="12.75">
      <c r="D66" s="2"/>
    </row>
    <row r="67" ht="12.75">
      <c r="D67" s="2"/>
    </row>
    <row r="68" ht="12.75">
      <c r="D68" s="2"/>
    </row>
    <row r="69" ht="12.75">
      <c r="D69" s="2"/>
    </row>
    <row r="70" ht="12.75">
      <c r="D70" s="2"/>
    </row>
    <row r="71" ht="12.75">
      <c r="D71" s="2"/>
    </row>
    <row r="72" ht="12.75">
      <c r="D72" s="2"/>
    </row>
    <row r="73" ht="12.75">
      <c r="D73" s="2"/>
    </row>
    <row r="74" ht="12.75">
      <c r="D74" s="2"/>
    </row>
    <row r="75" ht="12.75">
      <c r="D75" s="2"/>
    </row>
    <row r="76" ht="12.75">
      <c r="D76" s="2"/>
    </row>
    <row r="77" ht="12.75">
      <c r="D77" s="2"/>
    </row>
    <row r="78" ht="12.75">
      <c r="D78" s="2"/>
    </row>
    <row r="79" ht="12.75">
      <c r="D79" s="2"/>
    </row>
    <row r="80" ht="12.75">
      <c r="D80" s="2"/>
    </row>
    <row r="81" ht="12.75">
      <c r="D81" s="2"/>
    </row>
    <row r="82" ht="12.75">
      <c r="D82" s="2"/>
    </row>
    <row r="83" ht="12.75">
      <c r="D83" s="2"/>
    </row>
    <row r="84" ht="12.75">
      <c r="D84" s="2"/>
    </row>
    <row r="85" ht="12.75">
      <c r="D85" s="2"/>
    </row>
    <row r="86" ht="12.75">
      <c r="D86" s="2"/>
    </row>
    <row r="87" ht="12.75">
      <c r="D87" s="2"/>
    </row>
    <row r="88" ht="12.75">
      <c r="D88" s="2"/>
    </row>
    <row r="89" ht="12.75">
      <c r="D89" s="2"/>
    </row>
    <row r="90" ht="12.75">
      <c r="D90" s="2"/>
    </row>
    <row r="91" ht="12.75">
      <c r="D91" s="2"/>
    </row>
    <row r="92" ht="12.75">
      <c r="D92" s="2"/>
    </row>
    <row r="93" ht="12.75">
      <c r="D93" s="2"/>
    </row>
    <row r="94" ht="12.75">
      <c r="D94" s="2"/>
    </row>
    <row r="95" ht="12.75">
      <c r="D95" s="2"/>
    </row>
    <row r="96" ht="12.75">
      <c r="D96" s="2"/>
    </row>
    <row r="97" ht="12.75">
      <c r="D97" s="2"/>
    </row>
    <row r="98" ht="12.75">
      <c r="D98" s="2"/>
    </row>
    <row r="99" ht="12.75">
      <c r="D99" s="2"/>
    </row>
    <row r="100" ht="12.75">
      <c r="D100" s="2"/>
    </row>
    <row r="101" ht="12.75">
      <c r="D101" s="2"/>
    </row>
    <row r="102" ht="12.75">
      <c r="D102" s="2"/>
    </row>
    <row r="103" ht="12.75">
      <c r="D103" s="2"/>
    </row>
    <row r="104" ht="12.75">
      <c r="D104" s="2"/>
    </row>
    <row r="105" ht="12.75">
      <c r="D105" s="2"/>
    </row>
    <row r="106" ht="12.75">
      <c r="D106" s="2"/>
    </row>
    <row r="107" ht="12.75">
      <c r="D107" s="2"/>
    </row>
    <row r="108" ht="12.75">
      <c r="D108" s="2"/>
    </row>
    <row r="109" ht="12.75">
      <c r="D109" s="2"/>
    </row>
    <row r="110" ht="12.75">
      <c r="D110" s="2"/>
    </row>
    <row r="111" ht="12.75">
      <c r="D111" s="2"/>
    </row>
    <row r="112" ht="12.75">
      <c r="D112" s="2"/>
    </row>
    <row r="113" ht="12.75">
      <c r="D113" s="2"/>
    </row>
    <row r="114" ht="12.75">
      <c r="D114" s="2"/>
    </row>
    <row r="115" ht="12.75">
      <c r="D115" s="2"/>
    </row>
    <row r="116" ht="12.75">
      <c r="D116" s="2"/>
    </row>
    <row r="117" ht="12.75">
      <c r="D117" s="2"/>
    </row>
    <row r="118" ht="12.75">
      <c r="D118" s="2"/>
    </row>
    <row r="119" ht="12.75">
      <c r="D119" s="2"/>
    </row>
    <row r="120" ht="12.75">
      <c r="D120" s="2"/>
    </row>
    <row r="121" ht="12.75">
      <c r="D121" s="2"/>
    </row>
    <row r="122" ht="12.75">
      <c r="D122" s="2"/>
    </row>
    <row r="123" ht="12.75">
      <c r="D123" s="2"/>
    </row>
    <row r="124" ht="12.75">
      <c r="D124" s="2"/>
    </row>
    <row r="125" ht="12.75">
      <c r="D125" s="2"/>
    </row>
    <row r="126" ht="12.75">
      <c r="D126" s="2"/>
    </row>
    <row r="127" ht="12.75">
      <c r="D127" s="2"/>
    </row>
    <row r="128" ht="12.75">
      <c r="D128" s="2"/>
    </row>
    <row r="129" ht="12.75">
      <c r="D129" s="2"/>
    </row>
    <row r="130" ht="12.75">
      <c r="D130" s="2"/>
    </row>
    <row r="131" ht="12.75">
      <c r="D131" s="2"/>
    </row>
    <row r="132" ht="12.75">
      <c r="D132" s="2"/>
    </row>
    <row r="133" ht="12.75">
      <c r="D133" s="2"/>
    </row>
    <row r="134" ht="12.75">
      <c r="D134" s="2"/>
    </row>
    <row r="135" ht="12.75">
      <c r="D135" s="2"/>
    </row>
    <row r="136" ht="12.75">
      <c r="D136" s="2"/>
    </row>
    <row r="137" ht="12.75">
      <c r="D137" s="2"/>
    </row>
    <row r="138" ht="12.75">
      <c r="D138" s="2"/>
    </row>
    <row r="139" ht="12.75">
      <c r="D139" s="2"/>
    </row>
    <row r="140" ht="12.75">
      <c r="D140" s="2"/>
    </row>
    <row r="141" ht="12.75">
      <c r="D141" s="2"/>
    </row>
    <row r="142" ht="12.75">
      <c r="D142" s="2"/>
    </row>
    <row r="143" ht="12.75">
      <c r="D143" s="2"/>
    </row>
    <row r="144" ht="12.75">
      <c r="D144" s="2"/>
    </row>
    <row r="145" ht="12.75">
      <c r="D145" s="2"/>
    </row>
    <row r="146" ht="12.75">
      <c r="D146" s="2"/>
    </row>
    <row r="147" ht="12.75">
      <c r="D147" s="2"/>
    </row>
    <row r="148" ht="12.75">
      <c r="D148" s="2"/>
    </row>
    <row r="149" ht="12.75">
      <c r="D149" s="2"/>
    </row>
    <row r="150" ht="12.75">
      <c r="D150" s="2"/>
    </row>
    <row r="151" ht="12.75">
      <c r="D151" s="2"/>
    </row>
    <row r="152" ht="12.75">
      <c r="D152" s="2"/>
    </row>
    <row r="153" ht="12.75">
      <c r="D153" s="2"/>
    </row>
    <row r="154" ht="12.75">
      <c r="D154" s="2"/>
    </row>
    <row r="155" ht="12.75">
      <c r="D155" s="2"/>
    </row>
    <row r="156" ht="12.75">
      <c r="D156" s="2"/>
    </row>
    <row r="157" ht="12.75">
      <c r="D157" s="2"/>
    </row>
    <row r="158" ht="12.75">
      <c r="D158" s="2"/>
    </row>
    <row r="159" ht="12.75">
      <c r="D159" s="2"/>
    </row>
    <row r="160" ht="12.75">
      <c r="D160" s="2"/>
    </row>
    <row r="161" ht="12.75">
      <c r="D161" s="2"/>
    </row>
    <row r="162" ht="12.75">
      <c r="D162" s="2"/>
    </row>
    <row r="163" ht="12.75">
      <c r="D163" s="2"/>
    </row>
    <row r="164" ht="12.75">
      <c r="D164" s="2"/>
    </row>
    <row r="165" ht="12.75">
      <c r="D165" s="2"/>
    </row>
    <row r="166" ht="12.75">
      <c r="D166" s="2"/>
    </row>
    <row r="167" ht="12.75">
      <c r="D167" s="2"/>
    </row>
    <row r="168" ht="12.75">
      <c r="D168" s="2"/>
    </row>
    <row r="169" ht="12.75">
      <c r="D169" s="2"/>
    </row>
    <row r="170" ht="12.75">
      <c r="D170" s="2"/>
    </row>
    <row r="171" ht="12.75">
      <c r="D171" s="2"/>
    </row>
    <row r="172" ht="12.75">
      <c r="D172" s="2"/>
    </row>
    <row r="173" ht="12.75">
      <c r="D173" s="2"/>
    </row>
    <row r="174" ht="12.75">
      <c r="D174" s="2"/>
    </row>
    <row r="175" ht="12.75">
      <c r="D175" s="2"/>
    </row>
    <row r="176" ht="12.75">
      <c r="D176" s="2"/>
    </row>
    <row r="177" ht="12.75">
      <c r="D177" s="2"/>
    </row>
  </sheetData>
  <mergeCells count="22">
    <mergeCell ref="C1:D1"/>
    <mergeCell ref="C2:D2"/>
    <mergeCell ref="B3:D3"/>
    <mergeCell ref="A32:A33"/>
    <mergeCell ref="B32:B33"/>
    <mergeCell ref="D32:D33"/>
    <mergeCell ref="A30:A31"/>
    <mergeCell ref="B30:B31"/>
    <mergeCell ref="D30:D31"/>
    <mergeCell ref="A22:A23"/>
    <mergeCell ref="B22:B23"/>
    <mergeCell ref="D22:D23"/>
    <mergeCell ref="A24:A29"/>
    <mergeCell ref="B24:B29"/>
    <mergeCell ref="D25:D29"/>
    <mergeCell ref="A16:C16"/>
    <mergeCell ref="A6:D6"/>
    <mergeCell ref="A7:D7"/>
    <mergeCell ref="A14:A15"/>
    <mergeCell ref="B14:B15"/>
    <mergeCell ref="D14:D15"/>
    <mergeCell ref="A12:C12"/>
  </mergeCells>
  <printOptions/>
  <pageMargins left="0.7874015748031497" right="0.7874015748031497" top="0.5905511811023623" bottom="0.5905511811023623" header="0.31496062992125984" footer="0.31496062992125984"/>
  <pageSetup horizontalDpi="300" verticalDpi="300" orientation="portrait" paperSize="9" r:id="rId1"/>
  <headerFooter alignWithMargins="0">
    <oddFooter>&amp;CBUDŻET GMINY CHOJNÓW NA ROK 2008
 - PLAN DOCHODÓW I WYDATKÓW GKRPA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workbookViewId="0" topLeftCell="D1">
      <selection activeCell="G3" sqref="G3"/>
    </sheetView>
  </sheetViews>
  <sheetFormatPr defaultColWidth="9.140625" defaultRowHeight="19.5" customHeight="1"/>
  <cols>
    <col min="1" max="1" width="3.7109375" style="0" customWidth="1"/>
    <col min="2" max="2" width="5.8515625" style="0" customWidth="1"/>
    <col min="3" max="3" width="4.28125" style="0" customWidth="1"/>
    <col min="4" max="4" width="66.7109375" style="0" customWidth="1"/>
    <col min="5" max="5" width="12.00390625" style="0" customWidth="1"/>
    <col min="6" max="6" width="11.00390625" style="0" customWidth="1"/>
    <col min="7" max="7" width="10.140625" style="0" customWidth="1"/>
    <col min="8" max="8" width="11.7109375" style="0" customWidth="1"/>
    <col min="9" max="9" width="12.421875" style="0" customWidth="1"/>
    <col min="10" max="10" width="12.7109375" style="0" customWidth="1"/>
    <col min="12" max="12" width="10.7109375" style="0" bestFit="1" customWidth="1"/>
  </cols>
  <sheetData>
    <row r="2" spans="1:11" ht="31.5" customHeight="1">
      <c r="A2" s="38"/>
      <c r="F2" s="582" t="s">
        <v>634</v>
      </c>
      <c r="G2" s="582"/>
      <c r="H2" s="582"/>
      <c r="I2" s="582"/>
      <c r="J2" s="582"/>
      <c r="K2" s="42"/>
    </row>
    <row r="3" ht="19.5" customHeight="1">
      <c r="A3" s="38"/>
    </row>
    <row r="4" spans="1:11" ht="19.5" customHeight="1">
      <c r="A4" s="585" t="s">
        <v>514</v>
      </c>
      <c r="B4" s="585"/>
      <c r="C4" s="585"/>
      <c r="D4" s="585"/>
      <c r="E4" s="585"/>
      <c r="F4" s="585"/>
      <c r="G4" s="585"/>
      <c r="H4" s="585"/>
      <c r="I4" s="585"/>
      <c r="J4" s="585"/>
      <c r="K4" s="41"/>
    </row>
    <row r="5" spans="1:10" ht="19.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2" ht="36.75" customHeight="1" thickBot="1" thickTop="1">
      <c r="A6" s="53" t="s">
        <v>3</v>
      </c>
      <c r="B6" s="48" t="s">
        <v>4</v>
      </c>
      <c r="C6" s="49" t="s">
        <v>6</v>
      </c>
      <c r="D6" s="50" t="s">
        <v>35</v>
      </c>
      <c r="E6" s="57" t="s">
        <v>36</v>
      </c>
      <c r="F6" s="57" t="s">
        <v>37</v>
      </c>
      <c r="G6" s="57" t="s">
        <v>38</v>
      </c>
      <c r="H6" s="57" t="s">
        <v>64</v>
      </c>
      <c r="I6" s="57" t="s">
        <v>39</v>
      </c>
      <c r="J6" s="58" t="s">
        <v>40</v>
      </c>
      <c r="K6" s="39"/>
      <c r="L6" s="40"/>
    </row>
    <row r="7" spans="1:10" ht="19.5" customHeight="1" thickTop="1">
      <c r="A7" s="338" t="s">
        <v>41</v>
      </c>
      <c r="B7" s="339" t="s">
        <v>42</v>
      </c>
      <c r="C7" s="339" t="s">
        <v>43</v>
      </c>
      <c r="D7" s="312" t="s">
        <v>44</v>
      </c>
      <c r="E7" s="340">
        <v>1611261</v>
      </c>
      <c r="F7" s="340"/>
      <c r="G7" s="340">
        <v>348995</v>
      </c>
      <c r="H7" s="340"/>
      <c r="I7" s="340"/>
      <c r="J7" s="341">
        <f aca="true" t="shared" si="0" ref="J7:J32">SUM(F7:I7)</f>
        <v>348995</v>
      </c>
    </row>
    <row r="8" spans="1:10" ht="42" customHeight="1">
      <c r="A8" s="59" t="s">
        <v>41</v>
      </c>
      <c r="B8" s="60" t="s">
        <v>42</v>
      </c>
      <c r="C8" s="60" t="s">
        <v>43</v>
      </c>
      <c r="D8" s="62" t="s">
        <v>486</v>
      </c>
      <c r="E8" s="54">
        <v>6813048</v>
      </c>
      <c r="F8" s="54">
        <v>400000</v>
      </c>
      <c r="G8" s="54"/>
      <c r="H8" s="54">
        <v>0</v>
      </c>
      <c r="I8" s="54">
        <v>0</v>
      </c>
      <c r="J8" s="52">
        <f t="shared" si="0"/>
        <v>400000</v>
      </c>
    </row>
    <row r="9" spans="1:10" ht="19.5" customHeight="1">
      <c r="A9" s="59" t="s">
        <v>41</v>
      </c>
      <c r="B9" s="60" t="s">
        <v>42</v>
      </c>
      <c r="C9" s="60" t="s">
        <v>43</v>
      </c>
      <c r="D9" s="337" t="s">
        <v>487</v>
      </c>
      <c r="E9" s="54">
        <v>1579780</v>
      </c>
      <c r="F9" s="54">
        <v>179780</v>
      </c>
      <c r="G9" s="54"/>
      <c r="H9" s="54">
        <v>1100000</v>
      </c>
      <c r="I9" s="54"/>
      <c r="J9" s="52">
        <f t="shared" si="0"/>
        <v>1279780</v>
      </c>
    </row>
    <row r="10" spans="1:10" ht="19.5" customHeight="1">
      <c r="A10" s="59" t="s">
        <v>41</v>
      </c>
      <c r="B10" s="60" t="s">
        <v>42</v>
      </c>
      <c r="C10" s="60" t="s">
        <v>43</v>
      </c>
      <c r="D10" s="337" t="s">
        <v>512</v>
      </c>
      <c r="E10" s="54">
        <v>450000</v>
      </c>
      <c r="F10" s="54">
        <v>135000</v>
      </c>
      <c r="G10" s="54"/>
      <c r="H10" s="54"/>
      <c r="I10" s="54">
        <v>90000</v>
      </c>
      <c r="J10" s="52">
        <f t="shared" si="0"/>
        <v>225000</v>
      </c>
    </row>
    <row r="11" spans="1:10" ht="46.5" customHeight="1">
      <c r="A11" s="427" t="s">
        <v>41</v>
      </c>
      <c r="B11" s="428" t="s">
        <v>42</v>
      </c>
      <c r="C11" s="428" t="s">
        <v>43</v>
      </c>
      <c r="D11" s="337" t="s">
        <v>626</v>
      </c>
      <c r="E11" s="54">
        <v>740000</v>
      </c>
      <c r="F11" s="63">
        <v>292000</v>
      </c>
      <c r="G11" s="63"/>
      <c r="H11" s="63">
        <v>333000</v>
      </c>
      <c r="I11" s="63">
        <v>0</v>
      </c>
      <c r="J11" s="419">
        <f>SUM(F11:I11)</f>
        <v>625000</v>
      </c>
    </row>
    <row r="12" spans="1:10" ht="37.5" customHeight="1">
      <c r="A12" s="427" t="s">
        <v>41</v>
      </c>
      <c r="B12" s="428" t="s">
        <v>42</v>
      </c>
      <c r="C12" s="428" t="s">
        <v>43</v>
      </c>
      <c r="D12" s="337" t="s">
        <v>627</v>
      </c>
      <c r="E12" s="54">
        <v>23000000</v>
      </c>
      <c r="F12" s="54">
        <v>1000000</v>
      </c>
      <c r="G12" s="54"/>
      <c r="H12" s="54"/>
      <c r="I12" s="54"/>
      <c r="J12" s="52">
        <f>SUM(F12:I12)</f>
        <v>1000000</v>
      </c>
    </row>
    <row r="13" spans="1:10" ht="30" customHeight="1">
      <c r="A13" s="427" t="s">
        <v>41</v>
      </c>
      <c r="B13" s="428" t="s">
        <v>42</v>
      </c>
      <c r="C13" s="428" t="s">
        <v>43</v>
      </c>
      <c r="D13" s="337" t="s">
        <v>488</v>
      </c>
      <c r="E13" s="54">
        <v>5100000</v>
      </c>
      <c r="F13" s="54">
        <v>608242</v>
      </c>
      <c r="G13" s="54"/>
      <c r="H13" s="54">
        <v>743358</v>
      </c>
      <c r="I13" s="54">
        <v>1269000</v>
      </c>
      <c r="J13" s="52">
        <f>SUM(F13:I13)</f>
        <v>2620600</v>
      </c>
    </row>
    <row r="14" spans="1:10" ht="19.5" customHeight="1">
      <c r="A14" s="59" t="s">
        <v>45</v>
      </c>
      <c r="B14" s="60" t="s">
        <v>46</v>
      </c>
      <c r="C14" s="60" t="s">
        <v>510</v>
      </c>
      <c r="D14" s="586" t="s">
        <v>610</v>
      </c>
      <c r="E14" s="588">
        <v>3100000</v>
      </c>
      <c r="F14" s="54">
        <v>0</v>
      </c>
      <c r="G14" s="54"/>
      <c r="H14" s="54"/>
      <c r="I14" s="54">
        <v>1550000</v>
      </c>
      <c r="J14" s="52">
        <f>SUM(F14:I14)</f>
        <v>1550000</v>
      </c>
    </row>
    <row r="15" spans="1:10" ht="19.5" customHeight="1">
      <c r="A15" s="59" t="s">
        <v>45</v>
      </c>
      <c r="B15" s="60" t="s">
        <v>46</v>
      </c>
      <c r="C15" s="60" t="s">
        <v>511</v>
      </c>
      <c r="D15" s="587"/>
      <c r="E15" s="589"/>
      <c r="F15" s="54">
        <v>1550000</v>
      </c>
      <c r="G15" s="54"/>
      <c r="H15" s="54"/>
      <c r="I15" s="54">
        <v>0</v>
      </c>
      <c r="J15" s="52">
        <f t="shared" si="0"/>
        <v>1550000</v>
      </c>
    </row>
    <row r="16" spans="1:10" ht="19.5" customHeight="1">
      <c r="A16" s="59" t="s">
        <v>45</v>
      </c>
      <c r="B16" s="60" t="s">
        <v>46</v>
      </c>
      <c r="C16" s="60" t="s">
        <v>510</v>
      </c>
      <c r="D16" s="586" t="s">
        <v>601</v>
      </c>
      <c r="E16" s="588">
        <v>500000</v>
      </c>
      <c r="F16" s="54">
        <v>0</v>
      </c>
      <c r="G16" s="54">
        <v>0</v>
      </c>
      <c r="H16" s="54">
        <v>0</v>
      </c>
      <c r="I16" s="54">
        <v>286885</v>
      </c>
      <c r="J16" s="52">
        <f t="shared" si="0"/>
        <v>286885</v>
      </c>
    </row>
    <row r="17" spans="1:10" ht="19.5" customHeight="1">
      <c r="A17" s="59" t="s">
        <v>45</v>
      </c>
      <c r="B17" s="60" t="s">
        <v>46</v>
      </c>
      <c r="C17" s="60" t="s">
        <v>511</v>
      </c>
      <c r="D17" s="587"/>
      <c r="E17" s="589"/>
      <c r="F17" s="54">
        <v>213115</v>
      </c>
      <c r="G17" s="54">
        <v>0</v>
      </c>
      <c r="H17" s="54">
        <v>0</v>
      </c>
      <c r="I17" s="54">
        <v>0</v>
      </c>
      <c r="J17" s="52">
        <f t="shared" si="0"/>
        <v>213115</v>
      </c>
    </row>
    <row r="18" spans="1:10" ht="19.5" customHeight="1">
      <c r="A18" s="59" t="s">
        <v>45</v>
      </c>
      <c r="B18" s="60" t="s">
        <v>46</v>
      </c>
      <c r="C18" s="60" t="s">
        <v>43</v>
      </c>
      <c r="D18" s="61" t="s">
        <v>491</v>
      </c>
      <c r="E18" s="54">
        <v>500000</v>
      </c>
      <c r="F18" s="54">
        <v>50000</v>
      </c>
      <c r="G18" s="54"/>
      <c r="H18" s="54"/>
      <c r="I18" s="54">
        <v>100000</v>
      </c>
      <c r="J18" s="52">
        <f t="shared" si="0"/>
        <v>150000</v>
      </c>
    </row>
    <row r="19" spans="1:10" ht="19.5" customHeight="1">
      <c r="A19" s="59" t="s">
        <v>45</v>
      </c>
      <c r="B19" s="60" t="s">
        <v>46</v>
      </c>
      <c r="C19" s="60" t="s">
        <v>43</v>
      </c>
      <c r="D19" s="61" t="s">
        <v>492</v>
      </c>
      <c r="E19" s="54">
        <v>500000</v>
      </c>
      <c r="F19" s="54">
        <v>365000</v>
      </c>
      <c r="G19" s="54"/>
      <c r="H19" s="54"/>
      <c r="I19" s="54">
        <v>135000</v>
      </c>
      <c r="J19" s="52">
        <f t="shared" si="0"/>
        <v>500000</v>
      </c>
    </row>
    <row r="20" spans="1:10" ht="19.5" customHeight="1">
      <c r="A20" s="59" t="s">
        <v>45</v>
      </c>
      <c r="B20" s="60" t="s">
        <v>46</v>
      </c>
      <c r="C20" s="60" t="s">
        <v>47</v>
      </c>
      <c r="D20" s="61" t="s">
        <v>48</v>
      </c>
      <c r="E20" s="54">
        <v>24000</v>
      </c>
      <c r="F20" s="54">
        <v>24000</v>
      </c>
      <c r="G20" s="54"/>
      <c r="H20" s="54"/>
      <c r="I20" s="54"/>
      <c r="J20" s="52">
        <f t="shared" si="0"/>
        <v>24000</v>
      </c>
    </row>
    <row r="21" spans="1:10" ht="19.5" customHeight="1">
      <c r="A21" s="59" t="s">
        <v>49</v>
      </c>
      <c r="B21" s="60" t="s">
        <v>50</v>
      </c>
      <c r="C21" s="60" t="s">
        <v>47</v>
      </c>
      <c r="D21" s="61" t="s">
        <v>51</v>
      </c>
      <c r="E21" s="63">
        <v>53200</v>
      </c>
      <c r="F21" s="54"/>
      <c r="G21" s="54">
        <v>9734</v>
      </c>
      <c r="H21" s="54"/>
      <c r="I21" s="54"/>
      <c r="J21" s="52">
        <f t="shared" si="0"/>
        <v>9734</v>
      </c>
    </row>
    <row r="22" spans="1:10" ht="19.5" customHeight="1">
      <c r="A22" s="59" t="s">
        <v>49</v>
      </c>
      <c r="B22" s="60" t="s">
        <v>52</v>
      </c>
      <c r="C22" s="60" t="s">
        <v>43</v>
      </c>
      <c r="D22" s="406" t="s">
        <v>53</v>
      </c>
      <c r="E22" s="63">
        <v>218201</v>
      </c>
      <c r="F22" s="54">
        <v>35000</v>
      </c>
      <c r="G22" s="54"/>
      <c r="H22" s="54"/>
      <c r="I22" s="54"/>
      <c r="J22" s="52">
        <f t="shared" si="0"/>
        <v>35000</v>
      </c>
    </row>
    <row r="23" spans="1:10" ht="42" customHeight="1" thickBot="1">
      <c r="A23" s="59" t="s">
        <v>342</v>
      </c>
      <c r="B23" s="60" t="s">
        <v>575</v>
      </c>
      <c r="C23" s="60" t="s">
        <v>550</v>
      </c>
      <c r="D23" s="406" t="s">
        <v>578</v>
      </c>
      <c r="E23" s="63">
        <v>225000</v>
      </c>
      <c r="F23" s="54">
        <v>50000</v>
      </c>
      <c r="G23" s="54"/>
      <c r="H23" s="54"/>
      <c r="I23" s="54"/>
      <c r="J23" s="52">
        <f t="shared" si="0"/>
        <v>50000</v>
      </c>
    </row>
    <row r="24" spans="1:10" ht="42" customHeight="1" thickBot="1" thickTop="1">
      <c r="A24" s="53" t="s">
        <v>3</v>
      </c>
      <c r="B24" s="48" t="s">
        <v>4</v>
      </c>
      <c r="C24" s="49" t="s">
        <v>6</v>
      </c>
      <c r="D24" s="50" t="s">
        <v>35</v>
      </c>
      <c r="E24" s="57" t="s">
        <v>36</v>
      </c>
      <c r="F24" s="57" t="s">
        <v>37</v>
      </c>
      <c r="G24" s="57" t="s">
        <v>38</v>
      </c>
      <c r="H24" s="57" t="s">
        <v>64</v>
      </c>
      <c r="I24" s="57" t="s">
        <v>39</v>
      </c>
      <c r="J24" s="58" t="s">
        <v>40</v>
      </c>
    </row>
    <row r="25" spans="1:10" ht="28.5" customHeight="1" thickTop="1">
      <c r="A25" s="59" t="s">
        <v>54</v>
      </c>
      <c r="B25" s="60" t="s">
        <v>55</v>
      </c>
      <c r="C25" s="60" t="s">
        <v>47</v>
      </c>
      <c r="D25" s="62" t="s">
        <v>513</v>
      </c>
      <c r="E25" s="54">
        <v>30000</v>
      </c>
      <c r="F25" s="54">
        <v>30000</v>
      </c>
      <c r="G25" s="54"/>
      <c r="H25" s="54"/>
      <c r="I25" s="54"/>
      <c r="J25" s="52">
        <f t="shared" si="0"/>
        <v>30000</v>
      </c>
    </row>
    <row r="26" spans="1:10" ht="19.5" customHeight="1">
      <c r="A26" s="59" t="s">
        <v>56</v>
      </c>
      <c r="B26" s="60" t="s">
        <v>57</v>
      </c>
      <c r="C26" s="60" t="s">
        <v>43</v>
      </c>
      <c r="D26" s="62" t="s">
        <v>446</v>
      </c>
      <c r="E26" s="54">
        <v>50000</v>
      </c>
      <c r="F26" s="54">
        <v>10000</v>
      </c>
      <c r="G26" s="54"/>
      <c r="H26" s="54"/>
      <c r="I26" s="54"/>
      <c r="J26" s="52">
        <f t="shared" si="0"/>
        <v>10000</v>
      </c>
    </row>
    <row r="27" spans="1:10" ht="19.5" customHeight="1">
      <c r="A27" s="59" t="s">
        <v>56</v>
      </c>
      <c r="B27" s="60" t="s">
        <v>57</v>
      </c>
      <c r="C27" s="60" t="s">
        <v>43</v>
      </c>
      <c r="D27" s="62" t="s">
        <v>447</v>
      </c>
      <c r="E27" s="54">
        <v>95200</v>
      </c>
      <c r="F27" s="54">
        <v>15000</v>
      </c>
      <c r="G27" s="54"/>
      <c r="H27" s="54"/>
      <c r="I27" s="54"/>
      <c r="J27" s="52">
        <f t="shared" si="0"/>
        <v>15000</v>
      </c>
    </row>
    <row r="28" spans="1:10" ht="19.5" customHeight="1">
      <c r="A28" s="59" t="s">
        <v>125</v>
      </c>
      <c r="B28" s="60" t="s">
        <v>122</v>
      </c>
      <c r="C28" s="60" t="s">
        <v>510</v>
      </c>
      <c r="D28" s="590" t="s">
        <v>489</v>
      </c>
      <c r="E28" s="588">
        <v>3027000</v>
      </c>
      <c r="F28" s="54"/>
      <c r="G28" s="54"/>
      <c r="H28" s="54"/>
      <c r="I28" s="54">
        <v>1300000</v>
      </c>
      <c r="J28" s="52">
        <f t="shared" si="0"/>
        <v>1300000</v>
      </c>
    </row>
    <row r="29" spans="1:10" ht="19.5" customHeight="1">
      <c r="A29" s="59" t="s">
        <v>125</v>
      </c>
      <c r="B29" s="60" t="s">
        <v>122</v>
      </c>
      <c r="C29" s="60" t="s">
        <v>511</v>
      </c>
      <c r="D29" s="591"/>
      <c r="E29" s="589"/>
      <c r="F29" s="54">
        <v>10000</v>
      </c>
      <c r="G29" s="54"/>
      <c r="H29" s="54"/>
      <c r="I29" s="54">
        <v>0</v>
      </c>
      <c r="J29" s="52">
        <f t="shared" si="0"/>
        <v>10000</v>
      </c>
    </row>
    <row r="30" spans="1:10" ht="19.5" customHeight="1">
      <c r="A30" s="59" t="s">
        <v>76</v>
      </c>
      <c r="B30" s="60" t="s">
        <v>408</v>
      </c>
      <c r="C30" s="60" t="s">
        <v>43</v>
      </c>
      <c r="D30" s="61" t="s">
        <v>445</v>
      </c>
      <c r="E30" s="63">
        <v>9882</v>
      </c>
      <c r="F30" s="54">
        <v>4942</v>
      </c>
      <c r="G30" s="54"/>
      <c r="H30" s="54">
        <v>2470</v>
      </c>
      <c r="I30" s="54">
        <v>2470</v>
      </c>
      <c r="J30" s="52">
        <f t="shared" si="0"/>
        <v>9882</v>
      </c>
    </row>
    <row r="31" spans="1:10" ht="19.5" customHeight="1" thickBot="1">
      <c r="A31" s="59" t="s">
        <v>59</v>
      </c>
      <c r="B31" s="60" t="s">
        <v>60</v>
      </c>
      <c r="C31" s="60" t="s">
        <v>43</v>
      </c>
      <c r="D31" s="62" t="s">
        <v>490</v>
      </c>
      <c r="E31" s="54">
        <v>85000</v>
      </c>
      <c r="F31" s="54">
        <v>85000</v>
      </c>
      <c r="G31" s="54"/>
      <c r="H31" s="54"/>
      <c r="I31" s="54"/>
      <c r="J31" s="52">
        <f t="shared" si="0"/>
        <v>85000</v>
      </c>
    </row>
    <row r="32" spans="1:10" ht="19.5" customHeight="1" thickBot="1" thickTop="1">
      <c r="A32" s="583" t="s">
        <v>61</v>
      </c>
      <c r="B32" s="584"/>
      <c r="C32" s="584"/>
      <c r="D32" s="584"/>
      <c r="E32" s="55" t="s">
        <v>62</v>
      </c>
      <c r="F32" s="56">
        <f>SUM(F7:F31)</f>
        <v>5057079</v>
      </c>
      <c r="G32" s="56">
        <f>SUM(G7:G31)</f>
        <v>358729</v>
      </c>
      <c r="H32" s="56">
        <f>SUM(H7:H31)</f>
        <v>2178828</v>
      </c>
      <c r="I32" s="56">
        <f>SUM(I7:I31)</f>
        <v>4733355</v>
      </c>
      <c r="J32" s="51">
        <f t="shared" si="0"/>
        <v>12327991</v>
      </c>
    </row>
    <row r="33" spans="1:10" ht="19.5" customHeight="1" thickTop="1">
      <c r="A33" s="44"/>
      <c r="B33" s="44"/>
      <c r="C33" s="44"/>
      <c r="D33" s="45"/>
      <c r="E33" s="46"/>
      <c r="F33" s="46"/>
      <c r="G33" s="46"/>
      <c r="H33" s="46"/>
      <c r="I33" s="46"/>
      <c r="J33" s="46"/>
    </row>
    <row r="34" spans="1:10" ht="19.5" customHeight="1">
      <c r="A34" s="44"/>
      <c r="B34" s="44"/>
      <c r="C34" s="580"/>
      <c r="D34" s="580"/>
      <c r="E34" s="46"/>
      <c r="F34" s="46"/>
      <c r="G34" s="46"/>
      <c r="H34" s="46"/>
      <c r="I34" s="46"/>
      <c r="J34" s="46"/>
    </row>
    <row r="35" spans="1:10" ht="19.5" customHeight="1">
      <c r="A35" s="44"/>
      <c r="B35" s="44"/>
      <c r="C35" s="581"/>
      <c r="D35" s="581"/>
      <c r="E35" s="46"/>
      <c r="F35" s="46"/>
      <c r="G35" s="46"/>
      <c r="H35" s="46"/>
      <c r="I35" s="46"/>
      <c r="J35" s="46"/>
    </row>
    <row r="36" spans="1:10" ht="19.5" customHeight="1">
      <c r="A36" s="44"/>
      <c r="B36" s="44"/>
      <c r="C36" s="44"/>
      <c r="D36" s="45"/>
      <c r="E36" s="46"/>
      <c r="F36" s="46"/>
      <c r="G36" s="46"/>
      <c r="H36" s="46"/>
      <c r="I36" s="46"/>
      <c r="J36" s="46"/>
    </row>
    <row r="37" spans="1:10" ht="19.5" customHeight="1">
      <c r="A37" s="44"/>
      <c r="B37" s="44"/>
      <c r="C37" s="44"/>
      <c r="D37" s="45"/>
      <c r="E37" s="46"/>
      <c r="F37" s="46"/>
      <c r="G37" s="46"/>
      <c r="H37" s="46"/>
      <c r="I37" s="46"/>
      <c r="J37" s="46"/>
    </row>
    <row r="38" spans="1:12" ht="19.5" customHeight="1">
      <c r="A38" s="44"/>
      <c r="B38" s="44"/>
      <c r="C38" s="44"/>
      <c r="D38" s="45"/>
      <c r="E38" s="46"/>
      <c r="F38" s="46"/>
      <c r="G38" s="46"/>
      <c r="H38" s="46"/>
      <c r="I38" s="46"/>
      <c r="J38" s="46"/>
      <c r="L38" s="417"/>
    </row>
    <row r="39" spans="1:10" ht="19.5" customHeight="1">
      <c r="A39" s="44"/>
      <c r="B39" s="44"/>
      <c r="C39" s="44"/>
      <c r="D39" s="45"/>
      <c r="E39" s="46"/>
      <c r="F39" s="46"/>
      <c r="G39" s="46"/>
      <c r="H39" s="46"/>
      <c r="I39" s="46"/>
      <c r="J39" s="46"/>
    </row>
    <row r="40" spans="1:10" ht="19.5" customHeight="1">
      <c r="A40" s="44"/>
      <c r="B40" s="44"/>
      <c r="C40" s="44"/>
      <c r="D40" s="45"/>
      <c r="E40" s="46"/>
      <c r="F40" s="46"/>
      <c r="G40" s="46"/>
      <c r="H40" s="46"/>
      <c r="I40" s="46"/>
      <c r="J40" s="46"/>
    </row>
    <row r="41" spans="1:10" ht="19.5" customHeight="1">
      <c r="A41" s="44"/>
      <c r="B41" s="44"/>
      <c r="C41" s="44"/>
      <c r="D41" s="45"/>
      <c r="E41" s="46"/>
      <c r="F41" s="46"/>
      <c r="G41" s="46"/>
      <c r="H41" s="46"/>
      <c r="I41" s="46"/>
      <c r="J41" s="46"/>
    </row>
    <row r="42" spans="1:10" ht="19.5" customHeight="1">
      <c r="A42" s="43"/>
      <c r="B42" s="43"/>
      <c r="C42" s="43"/>
      <c r="D42" s="45"/>
      <c r="E42" s="47"/>
      <c r="F42" s="47"/>
      <c r="G42" s="47"/>
      <c r="H42" s="47"/>
      <c r="I42" s="47"/>
      <c r="J42" s="47"/>
    </row>
    <row r="43" spans="1:10" ht="19.5" customHeight="1">
      <c r="A43" s="43"/>
      <c r="B43" s="43"/>
      <c r="C43" s="43"/>
      <c r="D43" s="45"/>
      <c r="E43" s="47"/>
      <c r="F43" s="47"/>
      <c r="G43" s="47"/>
      <c r="H43" s="47"/>
      <c r="I43" s="47"/>
      <c r="J43" s="47"/>
    </row>
    <row r="44" spans="1:10" ht="19.5" customHeight="1">
      <c r="A44" s="43"/>
      <c r="B44" s="43"/>
      <c r="C44" s="43"/>
      <c r="D44" s="45"/>
      <c r="E44" s="47"/>
      <c r="F44" s="47"/>
      <c r="G44" s="47"/>
      <c r="H44" s="47"/>
      <c r="I44" s="47"/>
      <c r="J44" s="47"/>
    </row>
    <row r="45" spans="1:10" ht="19.5" customHeight="1">
      <c r="A45" s="43"/>
      <c r="B45" s="43"/>
      <c r="C45" s="43"/>
      <c r="D45" s="45"/>
      <c r="E45" s="43"/>
      <c r="F45" s="43"/>
      <c r="G45" s="43"/>
      <c r="H45" s="43"/>
      <c r="I45" s="43"/>
      <c r="J45" s="43"/>
    </row>
    <row r="46" ht="19.5" customHeight="1">
      <c r="D46" s="34"/>
    </row>
    <row r="47" ht="19.5" customHeight="1">
      <c r="D47" s="34"/>
    </row>
    <row r="48" ht="19.5" customHeight="1">
      <c r="D48" s="34"/>
    </row>
    <row r="49" ht="19.5" customHeight="1">
      <c r="D49" s="34"/>
    </row>
    <row r="50" ht="19.5" customHeight="1">
      <c r="D50" s="34"/>
    </row>
  </sheetData>
  <mergeCells count="11">
    <mergeCell ref="E28:E29"/>
    <mergeCell ref="C34:D34"/>
    <mergeCell ref="C35:D35"/>
    <mergeCell ref="F2:J2"/>
    <mergeCell ref="A32:D32"/>
    <mergeCell ref="A4:J4"/>
    <mergeCell ref="D14:D15"/>
    <mergeCell ref="E14:E15"/>
    <mergeCell ref="D16:D17"/>
    <mergeCell ref="E16:E17"/>
    <mergeCell ref="D28:D29"/>
  </mergeCells>
  <printOptions/>
  <pageMargins left="0.11811023622047245" right="0.11811023622047245" top="0.1968503937007874" bottom="0.1968503937007874" header="0.5118110236220472" footer="0.5118110236220472"/>
  <pageSetup fitToHeight="2" fitToWidth="1" horizontalDpi="300" verticalDpi="3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5" max="5" width="16.00390625" style="0" customWidth="1"/>
    <col min="8" max="8" width="9.7109375" style="0" customWidth="1"/>
    <col min="9" max="9" width="8.00390625" style="0" customWidth="1"/>
  </cols>
  <sheetData>
    <row r="1" spans="1:8" ht="12.75">
      <c r="A1" s="95"/>
      <c r="E1" s="602" t="s">
        <v>86</v>
      </c>
      <c r="F1" s="602"/>
      <c r="G1" s="602"/>
      <c r="H1" s="602"/>
    </row>
    <row r="2" spans="1:8" ht="12.75">
      <c r="A2" s="95"/>
      <c r="E2" s="602" t="s">
        <v>632</v>
      </c>
      <c r="F2" s="602"/>
      <c r="G2" s="602"/>
      <c r="H2" s="602"/>
    </row>
    <row r="3" spans="1:8" ht="12.75">
      <c r="A3" s="95"/>
      <c r="E3" s="602" t="s">
        <v>635</v>
      </c>
      <c r="F3" s="602"/>
      <c r="G3" s="602"/>
      <c r="H3" s="602"/>
    </row>
    <row r="4" ht="12.75">
      <c r="A4" s="96"/>
    </row>
    <row r="5" ht="21" customHeight="1">
      <c r="A5" s="96"/>
    </row>
    <row r="6" spans="1:9" ht="36" customHeight="1">
      <c r="A6" s="603" t="s">
        <v>481</v>
      </c>
      <c r="B6" s="603"/>
      <c r="C6" s="603"/>
      <c r="D6" s="603"/>
      <c r="E6" s="603"/>
      <c r="F6" s="603"/>
      <c r="G6" s="603"/>
      <c r="H6" s="603"/>
      <c r="I6" s="603"/>
    </row>
    <row r="7" spans="1:9" ht="38.25" customHeight="1">
      <c r="A7" s="603" t="s">
        <v>482</v>
      </c>
      <c r="B7" s="603"/>
      <c r="C7" s="603"/>
      <c r="D7" s="603"/>
      <c r="E7" s="603"/>
      <c r="F7" s="603"/>
      <c r="G7" s="603"/>
      <c r="H7" s="603"/>
      <c r="I7" s="603"/>
    </row>
    <row r="8" spans="1:9" ht="21.75" customHeight="1">
      <c r="A8" s="603" t="s">
        <v>493</v>
      </c>
      <c r="B8" s="603"/>
      <c r="C8" s="603"/>
      <c r="D8" s="603"/>
      <c r="E8" s="603"/>
      <c r="F8" s="603"/>
      <c r="G8" s="603"/>
      <c r="H8" s="603"/>
      <c r="I8" s="603"/>
    </row>
    <row r="9" spans="1:9" ht="27" customHeight="1" thickBot="1">
      <c r="A9" s="99"/>
      <c r="B9" s="99"/>
      <c r="C9" s="99"/>
      <c r="D9" s="99"/>
      <c r="E9" s="99"/>
      <c r="F9" s="99"/>
      <c r="G9" s="99"/>
      <c r="H9" s="99"/>
      <c r="I9" s="99"/>
    </row>
    <row r="10" spans="1:9" ht="54.75" customHeight="1" thickBot="1" thickTop="1">
      <c r="A10" s="97" t="s">
        <v>87</v>
      </c>
      <c r="B10" s="604" t="s">
        <v>88</v>
      </c>
      <c r="C10" s="604"/>
      <c r="D10" s="604"/>
      <c r="E10" s="604"/>
      <c r="F10" s="604" t="s">
        <v>89</v>
      </c>
      <c r="G10" s="604"/>
      <c r="H10" s="604"/>
      <c r="I10" s="605"/>
    </row>
    <row r="11" spans="1:9" ht="39.75" customHeight="1" thickTop="1">
      <c r="A11" s="98" t="s">
        <v>90</v>
      </c>
      <c r="B11" s="596" t="s">
        <v>92</v>
      </c>
      <c r="C11" s="596"/>
      <c r="D11" s="596"/>
      <c r="E11" s="596"/>
      <c r="F11" s="597">
        <v>130000</v>
      </c>
      <c r="G11" s="597"/>
      <c r="H11" s="597"/>
      <c r="I11" s="598"/>
    </row>
    <row r="12" spans="1:9" ht="39.75" customHeight="1" thickBot="1">
      <c r="A12" s="101" t="s">
        <v>91</v>
      </c>
      <c r="B12" s="601" t="s">
        <v>480</v>
      </c>
      <c r="C12" s="601"/>
      <c r="D12" s="601"/>
      <c r="E12" s="601"/>
      <c r="F12" s="599">
        <v>20000</v>
      </c>
      <c r="G12" s="599"/>
      <c r="H12" s="599"/>
      <c r="I12" s="600"/>
    </row>
    <row r="13" spans="1:9" ht="39.75" customHeight="1" thickBot="1" thickTop="1">
      <c r="A13" s="592" t="s">
        <v>61</v>
      </c>
      <c r="B13" s="593"/>
      <c r="C13" s="593"/>
      <c r="D13" s="593"/>
      <c r="E13" s="593"/>
      <c r="F13" s="594">
        <f>SUM(F11:I12)</f>
        <v>150000</v>
      </c>
      <c r="G13" s="594"/>
      <c r="H13" s="594"/>
      <c r="I13" s="595"/>
    </row>
    <row r="14" ht="13.5" thickTop="1"/>
  </sheetData>
  <mergeCells count="14">
    <mergeCell ref="E1:H1"/>
    <mergeCell ref="A6:I6"/>
    <mergeCell ref="B10:E10"/>
    <mergeCell ref="F10:I10"/>
    <mergeCell ref="A7:I7"/>
    <mergeCell ref="A8:I8"/>
    <mergeCell ref="E2:H2"/>
    <mergeCell ref="E3:H3"/>
    <mergeCell ref="A13:E13"/>
    <mergeCell ref="F13:I13"/>
    <mergeCell ref="B11:E11"/>
    <mergeCell ref="F11:I11"/>
    <mergeCell ref="F12:I12"/>
    <mergeCell ref="B12:E1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  <headerFooter alignWithMargins="0">
    <oddFooter>&amp;CBUDŻET GMINY CHOJNÓW 2008R. - DOTACJA PODMIOTOWA DLA GZGKiM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97"/>
  <sheetViews>
    <sheetView workbookViewId="0" topLeftCell="A1">
      <selection activeCell="A4" sqref="A4:C4"/>
    </sheetView>
  </sheetViews>
  <sheetFormatPr defaultColWidth="9.140625" defaultRowHeight="12.75"/>
  <cols>
    <col min="1" max="1" width="14.57421875" style="0" customWidth="1"/>
    <col min="2" max="2" width="53.00390625" style="0" customWidth="1"/>
    <col min="3" max="3" width="19.28125" style="0" customWidth="1"/>
  </cols>
  <sheetData>
    <row r="1" spans="2:7" ht="31.5" customHeight="1">
      <c r="B1" s="617" t="s">
        <v>636</v>
      </c>
      <c r="C1" s="617"/>
      <c r="D1" s="42"/>
      <c r="E1" s="582"/>
      <c r="F1" s="582"/>
      <c r="G1" s="582"/>
    </row>
    <row r="2" ht="9" customHeight="1"/>
    <row r="3" spans="1:3" ht="15.75">
      <c r="A3" s="615" t="s">
        <v>174</v>
      </c>
      <c r="B3" s="615"/>
      <c r="C3" s="615"/>
    </row>
    <row r="4" spans="1:3" ht="33" customHeight="1">
      <c r="A4" s="616" t="s">
        <v>497</v>
      </c>
      <c r="B4" s="616"/>
      <c r="C4" s="616"/>
    </row>
    <row r="5" ht="6.75" customHeight="1" thickBot="1"/>
    <row r="6" spans="1:3" ht="16.5" customHeight="1" thickBot="1" thickTop="1">
      <c r="A6" s="609" t="s">
        <v>498</v>
      </c>
      <c r="B6" s="610"/>
      <c r="C6" s="611"/>
    </row>
    <row r="7" spans="1:3" ht="16.5" customHeight="1" thickTop="1">
      <c r="A7" s="129"/>
      <c r="B7" s="415" t="s">
        <v>138</v>
      </c>
      <c r="C7" s="86">
        <v>1000</v>
      </c>
    </row>
    <row r="8" spans="1:3" ht="23.25" customHeight="1">
      <c r="A8" s="355" t="s">
        <v>139</v>
      </c>
      <c r="B8" s="210" t="s">
        <v>462</v>
      </c>
      <c r="C8" s="107">
        <v>137900</v>
      </c>
    </row>
    <row r="9" spans="1:3" ht="16.5" customHeight="1">
      <c r="A9" s="109" t="s">
        <v>140</v>
      </c>
      <c r="B9" s="221" t="s">
        <v>171</v>
      </c>
      <c r="C9" s="74">
        <v>1301600</v>
      </c>
    </row>
    <row r="10" spans="1:3" ht="16.5" customHeight="1">
      <c r="A10" s="73"/>
      <c r="B10" s="221" t="s">
        <v>172</v>
      </c>
      <c r="C10" s="74">
        <v>20000</v>
      </c>
    </row>
    <row r="11" spans="1:3" ht="16.5" customHeight="1" thickBot="1">
      <c r="A11" s="607" t="s">
        <v>61</v>
      </c>
      <c r="B11" s="608"/>
      <c r="C11" s="123">
        <f>SUM(C7:C10)</f>
        <v>1460500</v>
      </c>
    </row>
    <row r="12" spans="1:3" ht="9.75" customHeight="1" thickBot="1" thickTop="1">
      <c r="A12" s="67"/>
      <c r="B12" s="120"/>
      <c r="C12" s="69"/>
    </row>
    <row r="13" spans="1:3" ht="16.5" customHeight="1" thickBot="1" thickTop="1">
      <c r="A13" s="612" t="s">
        <v>499</v>
      </c>
      <c r="B13" s="613"/>
      <c r="C13" s="614"/>
    </row>
    <row r="14" spans="1:3" ht="16.5" customHeight="1" thickTop="1">
      <c r="A14" s="110" t="s">
        <v>141</v>
      </c>
      <c r="B14" s="127" t="s">
        <v>336</v>
      </c>
      <c r="C14" s="128">
        <v>4000</v>
      </c>
    </row>
    <row r="15" spans="1:3" ht="16.5" customHeight="1">
      <c r="A15" s="109" t="s">
        <v>142</v>
      </c>
      <c r="B15" s="124" t="s">
        <v>157</v>
      </c>
      <c r="C15" s="125">
        <v>540900</v>
      </c>
    </row>
    <row r="16" spans="1:3" ht="16.5" customHeight="1">
      <c r="A16" s="109" t="s">
        <v>143</v>
      </c>
      <c r="B16" s="124" t="s">
        <v>158</v>
      </c>
      <c r="C16" s="125">
        <v>45500</v>
      </c>
    </row>
    <row r="17" spans="1:3" ht="16.5" customHeight="1">
      <c r="A17" s="109" t="s">
        <v>144</v>
      </c>
      <c r="B17" s="124" t="s">
        <v>159</v>
      </c>
      <c r="C17" s="125">
        <v>88000</v>
      </c>
    </row>
    <row r="18" spans="1:3" ht="16.5" customHeight="1">
      <c r="A18" s="109" t="s">
        <v>145</v>
      </c>
      <c r="B18" s="124" t="s">
        <v>160</v>
      </c>
      <c r="C18" s="125">
        <v>14700</v>
      </c>
    </row>
    <row r="19" spans="1:3" ht="16.5" customHeight="1">
      <c r="A19" s="109" t="s">
        <v>146</v>
      </c>
      <c r="B19" s="124" t="s">
        <v>161</v>
      </c>
      <c r="C19" s="125">
        <v>6000</v>
      </c>
    </row>
    <row r="20" spans="1:3" ht="16.5" customHeight="1">
      <c r="A20" s="109" t="s">
        <v>147</v>
      </c>
      <c r="B20" s="414" t="s">
        <v>162</v>
      </c>
      <c r="C20" s="125">
        <v>241900</v>
      </c>
    </row>
    <row r="21" spans="1:3" ht="16.5" customHeight="1">
      <c r="A21" s="109" t="s">
        <v>148</v>
      </c>
      <c r="B21" s="124" t="s">
        <v>133</v>
      </c>
      <c r="C21" s="125">
        <v>252000</v>
      </c>
    </row>
    <row r="22" spans="1:3" ht="16.5" customHeight="1">
      <c r="A22" s="109" t="s">
        <v>149</v>
      </c>
      <c r="B22" s="414" t="s">
        <v>330</v>
      </c>
      <c r="C22" s="125">
        <v>17700</v>
      </c>
    </row>
    <row r="23" spans="1:3" ht="16.5" customHeight="1">
      <c r="A23" s="109" t="s">
        <v>463</v>
      </c>
      <c r="B23" s="414" t="s">
        <v>449</v>
      </c>
      <c r="C23" s="125">
        <v>800</v>
      </c>
    </row>
    <row r="24" spans="1:3" ht="16.5" customHeight="1">
      <c r="A24" s="109" t="s">
        <v>150</v>
      </c>
      <c r="B24" s="414" t="s">
        <v>134</v>
      </c>
      <c r="C24" s="125">
        <v>136800</v>
      </c>
    </row>
    <row r="25" spans="1:3" ht="16.5" customHeight="1">
      <c r="A25" s="109" t="s">
        <v>464</v>
      </c>
      <c r="B25" s="414" t="s">
        <v>164</v>
      </c>
      <c r="C25" s="125">
        <v>500</v>
      </c>
    </row>
    <row r="26" spans="1:3" ht="24" customHeight="1">
      <c r="A26" s="109" t="s">
        <v>465</v>
      </c>
      <c r="B26" s="414" t="s">
        <v>471</v>
      </c>
      <c r="C26" s="125">
        <v>2500</v>
      </c>
    </row>
    <row r="27" spans="1:3" ht="24" customHeight="1">
      <c r="A27" s="109" t="s">
        <v>466</v>
      </c>
      <c r="B27" s="414" t="s">
        <v>472</v>
      </c>
      <c r="C27" s="125">
        <v>1500</v>
      </c>
    </row>
    <row r="28" spans="1:3" ht="16.5" customHeight="1">
      <c r="A28" s="109" t="s">
        <v>151</v>
      </c>
      <c r="B28" s="124" t="s">
        <v>165</v>
      </c>
      <c r="C28" s="125">
        <v>15000</v>
      </c>
    </row>
    <row r="29" spans="1:3" ht="16.5" customHeight="1">
      <c r="A29" s="109" t="s">
        <v>152</v>
      </c>
      <c r="B29" s="124" t="s">
        <v>166</v>
      </c>
      <c r="C29" s="125">
        <v>4200</v>
      </c>
    </row>
    <row r="30" spans="1:3" ht="16.5" customHeight="1">
      <c r="A30" s="109" t="s">
        <v>153</v>
      </c>
      <c r="B30" s="124" t="s">
        <v>167</v>
      </c>
      <c r="C30" s="125">
        <v>14400</v>
      </c>
    </row>
    <row r="31" spans="1:3" ht="16.5" customHeight="1">
      <c r="A31" s="109" t="s">
        <v>500</v>
      </c>
      <c r="B31" s="124" t="s">
        <v>501</v>
      </c>
      <c r="C31" s="125">
        <v>5000</v>
      </c>
    </row>
    <row r="32" spans="1:3" ht="16.5" customHeight="1">
      <c r="A32" s="109" t="s">
        <v>154</v>
      </c>
      <c r="B32" s="124" t="s">
        <v>168</v>
      </c>
      <c r="C32" s="125">
        <v>8000</v>
      </c>
    </row>
    <row r="33" spans="1:3" ht="16.5" customHeight="1">
      <c r="A33" s="109" t="s">
        <v>155</v>
      </c>
      <c r="B33" s="124" t="s">
        <v>170</v>
      </c>
      <c r="C33" s="125">
        <v>33900</v>
      </c>
    </row>
    <row r="34" spans="1:3" ht="16.5" customHeight="1">
      <c r="A34" s="109" t="s">
        <v>156</v>
      </c>
      <c r="B34" s="124" t="s">
        <v>169</v>
      </c>
      <c r="C34" s="125">
        <v>3000</v>
      </c>
    </row>
    <row r="35" spans="1:3" ht="27.75" customHeight="1">
      <c r="A35" s="109" t="s">
        <v>467</v>
      </c>
      <c r="B35" s="124" t="s">
        <v>485</v>
      </c>
      <c r="C35" s="125">
        <v>700</v>
      </c>
    </row>
    <row r="36" spans="1:3" ht="16.5" customHeight="1">
      <c r="A36" s="109" t="s">
        <v>468</v>
      </c>
      <c r="B36" s="124" t="s">
        <v>483</v>
      </c>
      <c r="C36" s="125">
        <v>2500</v>
      </c>
    </row>
    <row r="37" spans="1:3" ht="16.5" customHeight="1">
      <c r="A37" s="73"/>
      <c r="B37" s="221" t="s">
        <v>469</v>
      </c>
      <c r="C37" s="125">
        <v>20000</v>
      </c>
    </row>
    <row r="38" spans="1:3" ht="16.5" customHeight="1">
      <c r="A38" s="73"/>
      <c r="B38" s="221" t="s">
        <v>173</v>
      </c>
      <c r="C38" s="125">
        <v>1000</v>
      </c>
    </row>
    <row r="39" spans="1:3" ht="16.5" customHeight="1" thickBot="1">
      <c r="A39" s="607" t="s">
        <v>61</v>
      </c>
      <c r="B39" s="608"/>
      <c r="C39" s="126">
        <f>SUM(C14:C38)</f>
        <v>1460500</v>
      </c>
    </row>
    <row r="40" spans="1:3" ht="8.25" customHeight="1" thickTop="1">
      <c r="A40" s="67"/>
      <c r="B40" s="120"/>
      <c r="C40" s="69"/>
    </row>
    <row r="41" spans="1:3" ht="16.5" customHeight="1">
      <c r="A41" s="606" t="s">
        <v>484</v>
      </c>
      <c r="B41" s="606"/>
      <c r="C41" s="69"/>
    </row>
    <row r="42" spans="1:3" ht="16.5" customHeight="1">
      <c r="A42" s="606"/>
      <c r="B42" s="606"/>
      <c r="C42" s="69"/>
    </row>
    <row r="43" spans="1:3" ht="16.5" customHeight="1">
      <c r="A43" s="67"/>
      <c r="B43" s="120"/>
      <c r="C43" s="69"/>
    </row>
    <row r="44" spans="1:3" ht="16.5" customHeight="1">
      <c r="A44" s="67"/>
      <c r="B44" s="120"/>
      <c r="C44" s="69"/>
    </row>
    <row r="45" spans="1:3" ht="16.5" customHeight="1">
      <c r="A45" s="67"/>
      <c r="B45" s="120"/>
      <c r="C45" s="69"/>
    </row>
    <row r="46" spans="1:3" ht="16.5" customHeight="1">
      <c r="A46" s="67"/>
      <c r="B46" s="120"/>
      <c r="C46" s="69"/>
    </row>
    <row r="47" spans="1:3" ht="16.5" customHeight="1">
      <c r="A47" s="67"/>
      <c r="B47" s="120"/>
      <c r="C47" s="69"/>
    </row>
    <row r="48" spans="1:2" ht="16.5" customHeight="1">
      <c r="A48" s="67"/>
      <c r="B48" s="120"/>
    </row>
    <row r="49" spans="1:2" ht="16.5" customHeight="1">
      <c r="A49" s="67"/>
      <c r="B49" s="120"/>
    </row>
    <row r="50" spans="1:2" ht="16.5" customHeight="1">
      <c r="A50" s="67"/>
      <c r="B50" s="120"/>
    </row>
    <row r="51" spans="1:2" ht="16.5" customHeight="1">
      <c r="A51" s="67"/>
      <c r="B51" s="120"/>
    </row>
    <row r="52" spans="1:2" ht="16.5" customHeight="1">
      <c r="A52" s="67"/>
      <c r="B52" s="120"/>
    </row>
    <row r="53" ht="22.5" customHeight="1">
      <c r="A53" s="67"/>
    </row>
    <row r="54" ht="12.75">
      <c r="A54" s="67"/>
    </row>
    <row r="55" ht="12.75">
      <c r="A55" s="67"/>
    </row>
    <row r="56" ht="12.75">
      <c r="A56" s="67"/>
    </row>
    <row r="57" ht="12.75">
      <c r="A57" s="67"/>
    </row>
    <row r="58" ht="12.75">
      <c r="A58" s="67"/>
    </row>
    <row r="59" ht="12.75">
      <c r="A59" s="67"/>
    </row>
    <row r="60" ht="12.75">
      <c r="A60" s="67"/>
    </row>
    <row r="61" ht="12.75">
      <c r="A61" s="67"/>
    </row>
    <row r="62" ht="12.75">
      <c r="A62" s="67"/>
    </row>
    <row r="63" ht="12.75">
      <c r="A63" s="67"/>
    </row>
    <row r="64" ht="12.75">
      <c r="A64" s="67"/>
    </row>
    <row r="65" ht="12.75">
      <c r="A65" s="67"/>
    </row>
    <row r="66" ht="12.75">
      <c r="A66" s="67"/>
    </row>
    <row r="67" ht="12.75">
      <c r="A67" s="67"/>
    </row>
    <row r="68" ht="12.75">
      <c r="A68" s="67"/>
    </row>
    <row r="69" ht="12.75">
      <c r="A69" s="67"/>
    </row>
    <row r="70" ht="12.75">
      <c r="A70" s="67"/>
    </row>
    <row r="71" ht="12.75">
      <c r="A71" s="67"/>
    </row>
    <row r="72" ht="12.75">
      <c r="A72" s="67"/>
    </row>
    <row r="73" ht="12.75">
      <c r="A73" s="67"/>
    </row>
    <row r="74" ht="12.75">
      <c r="A74" s="67"/>
    </row>
    <row r="75" ht="12.75">
      <c r="A75" s="67"/>
    </row>
    <row r="76" ht="12.75">
      <c r="A76" s="67"/>
    </row>
    <row r="77" ht="12.75">
      <c r="A77" s="67"/>
    </row>
    <row r="78" ht="12.75">
      <c r="A78" s="67"/>
    </row>
    <row r="79" ht="12.75">
      <c r="A79" s="67"/>
    </row>
    <row r="80" ht="12.75">
      <c r="A80" s="67"/>
    </row>
    <row r="81" ht="12.75">
      <c r="A81" s="67"/>
    </row>
    <row r="82" ht="12.75">
      <c r="A82" s="67"/>
    </row>
    <row r="83" ht="12.75">
      <c r="A83" s="67"/>
    </row>
    <row r="84" ht="12.75">
      <c r="A84" s="67"/>
    </row>
    <row r="85" ht="12.75">
      <c r="A85" s="67"/>
    </row>
    <row r="86" ht="12.75">
      <c r="A86" s="67"/>
    </row>
    <row r="87" ht="12.75">
      <c r="A87" s="67"/>
    </row>
    <row r="88" ht="12.75">
      <c r="A88" s="67"/>
    </row>
    <row r="89" ht="12.75">
      <c r="A89" s="67"/>
    </row>
    <row r="90" ht="12.75">
      <c r="A90" s="67"/>
    </row>
    <row r="91" ht="12.75">
      <c r="A91" s="67"/>
    </row>
    <row r="92" ht="12.75">
      <c r="A92" s="67"/>
    </row>
    <row r="93" ht="12.75">
      <c r="A93" s="67"/>
    </row>
    <row r="94" ht="12.75">
      <c r="A94" s="67"/>
    </row>
    <row r="95" ht="12.75">
      <c r="A95" s="67"/>
    </row>
    <row r="96" ht="12.75">
      <c r="A96" s="67"/>
    </row>
    <row r="97" ht="12.75">
      <c r="A97" s="67"/>
    </row>
    <row r="98" ht="12.75">
      <c r="A98" s="67"/>
    </row>
    <row r="99" ht="12.75">
      <c r="A99" s="67"/>
    </row>
    <row r="100" ht="12.75">
      <c r="A100" s="67"/>
    </row>
    <row r="101" ht="12.75">
      <c r="A101" s="67"/>
    </row>
    <row r="102" ht="12.75">
      <c r="A102" s="67"/>
    </row>
    <row r="103" ht="12.75">
      <c r="A103" s="67"/>
    </row>
    <row r="104" ht="12.75">
      <c r="A104" s="67"/>
    </row>
    <row r="105" ht="12.75">
      <c r="A105" s="67"/>
    </row>
    <row r="106" ht="12.75">
      <c r="A106" s="67"/>
    </row>
    <row r="107" ht="12.75">
      <c r="A107" s="67"/>
    </row>
    <row r="108" ht="12.75">
      <c r="A108" s="67"/>
    </row>
    <row r="109" ht="12.75">
      <c r="A109" s="67"/>
    </row>
    <row r="110" ht="12.75">
      <c r="A110" s="67"/>
    </row>
    <row r="111" ht="12.75">
      <c r="A111" s="67"/>
    </row>
    <row r="112" ht="12.75">
      <c r="A112" s="67"/>
    </row>
    <row r="113" ht="12.75">
      <c r="A113" s="67"/>
    </row>
    <row r="114" ht="12.75">
      <c r="A114" s="67"/>
    </row>
    <row r="115" ht="12.75">
      <c r="A115" s="67"/>
    </row>
    <row r="116" ht="12.75">
      <c r="A116" s="67"/>
    </row>
    <row r="117" ht="12.75">
      <c r="A117" s="67"/>
    </row>
    <row r="118" ht="12.75">
      <c r="A118" s="67"/>
    </row>
    <row r="119" ht="12.75">
      <c r="A119" s="67"/>
    </row>
    <row r="120" ht="12.75">
      <c r="A120" s="67"/>
    </row>
    <row r="121" ht="12.75">
      <c r="A121" s="67"/>
    </row>
    <row r="122" ht="12.75">
      <c r="A122" s="67"/>
    </row>
    <row r="123" ht="12.75">
      <c r="A123" s="67"/>
    </row>
    <row r="124" ht="12.75">
      <c r="A124" s="67"/>
    </row>
    <row r="125" ht="12.75">
      <c r="A125" s="67"/>
    </row>
    <row r="126" ht="12.75">
      <c r="A126" s="67"/>
    </row>
    <row r="127" ht="12.75">
      <c r="A127" s="67"/>
    </row>
    <row r="128" ht="12.75">
      <c r="A128" s="67"/>
    </row>
    <row r="129" ht="12.75">
      <c r="A129" s="67"/>
    </row>
    <row r="130" ht="12.75">
      <c r="A130" s="67"/>
    </row>
    <row r="131" ht="12.75">
      <c r="A131" s="67"/>
    </row>
    <row r="132" ht="12.75">
      <c r="A132" s="67"/>
    </row>
    <row r="133" ht="12.75">
      <c r="A133" s="67"/>
    </row>
    <row r="134" ht="12.75">
      <c r="A134" s="67"/>
    </row>
    <row r="135" ht="12.75">
      <c r="A135" s="67"/>
    </row>
    <row r="136" ht="12.75">
      <c r="A136" s="67"/>
    </row>
    <row r="137" ht="12.75">
      <c r="A137" s="67"/>
    </row>
    <row r="138" ht="12.75">
      <c r="A138" s="67"/>
    </row>
    <row r="139" ht="12.75">
      <c r="A139" s="67"/>
    </row>
    <row r="140" ht="12.75">
      <c r="A140" s="67"/>
    </row>
    <row r="141" ht="12.75">
      <c r="A141" s="67"/>
    </row>
    <row r="142" ht="12.75">
      <c r="A142" s="67"/>
    </row>
    <row r="143" ht="12.75">
      <c r="A143" s="67"/>
    </row>
    <row r="144" ht="12.75">
      <c r="A144" s="67"/>
    </row>
    <row r="145" ht="12.75">
      <c r="A145" s="67"/>
    </row>
    <row r="146" ht="12.75">
      <c r="A146" s="67"/>
    </row>
    <row r="147" ht="12.75">
      <c r="A147" s="67"/>
    </row>
    <row r="148" ht="12.75">
      <c r="A148" s="67"/>
    </row>
    <row r="149" ht="12.75">
      <c r="A149" s="67"/>
    </row>
    <row r="150" ht="12.75">
      <c r="A150" s="67"/>
    </row>
    <row r="151" ht="12.75">
      <c r="A151" s="67"/>
    </row>
    <row r="152" ht="12.75">
      <c r="A152" s="67"/>
    </row>
    <row r="153" ht="12.75">
      <c r="A153" s="67"/>
    </row>
    <row r="154" ht="12.75">
      <c r="A154" s="67"/>
    </row>
    <row r="155" ht="12.75">
      <c r="A155" s="67"/>
    </row>
    <row r="156" ht="12.75">
      <c r="A156" s="67"/>
    </row>
    <row r="157" ht="12.75">
      <c r="A157" s="67"/>
    </row>
    <row r="158" ht="12.75">
      <c r="A158" s="67"/>
    </row>
    <row r="159" ht="12.75">
      <c r="A159" s="67"/>
    </row>
    <row r="160" ht="12.75">
      <c r="A160" s="67"/>
    </row>
    <row r="161" ht="12.75">
      <c r="A161" s="67"/>
    </row>
    <row r="162" ht="12.75">
      <c r="A162" s="67"/>
    </row>
    <row r="163" ht="12.75">
      <c r="A163" s="67"/>
    </row>
    <row r="164" ht="12.75">
      <c r="A164" s="67"/>
    </row>
    <row r="165" ht="12.75">
      <c r="A165" s="67"/>
    </row>
    <row r="166" ht="12.75">
      <c r="A166" s="67"/>
    </row>
    <row r="167" ht="12.75">
      <c r="A167" s="67"/>
    </row>
    <row r="168" ht="12.75">
      <c r="A168" s="67"/>
    </row>
    <row r="169" ht="12.75">
      <c r="A169" s="67"/>
    </row>
    <row r="170" ht="12.75">
      <c r="A170" s="67"/>
    </row>
    <row r="171" ht="12.75">
      <c r="A171" s="67"/>
    </row>
    <row r="172" ht="12.75">
      <c r="A172" s="67"/>
    </row>
    <row r="173" ht="12.75">
      <c r="A173" s="67"/>
    </row>
    <row r="174" ht="12.75">
      <c r="A174" s="67"/>
    </row>
    <row r="175" ht="12.75">
      <c r="A175" s="67"/>
    </row>
    <row r="176" ht="12.75">
      <c r="A176" s="67"/>
    </row>
    <row r="177" ht="12.75">
      <c r="A177" s="67"/>
    </row>
    <row r="178" ht="12.75">
      <c r="A178" s="67"/>
    </row>
    <row r="179" ht="12.75">
      <c r="A179" s="67"/>
    </row>
    <row r="180" ht="12.75">
      <c r="A180" s="67"/>
    </row>
    <row r="181" ht="12.75">
      <c r="A181" s="67"/>
    </row>
    <row r="182" ht="12.75">
      <c r="A182" s="67"/>
    </row>
    <row r="183" ht="12.75">
      <c r="A183" s="67"/>
    </row>
    <row r="184" ht="12.75">
      <c r="A184" s="67"/>
    </row>
    <row r="185" ht="12.75">
      <c r="A185" s="67"/>
    </row>
    <row r="186" ht="12.75">
      <c r="A186" s="67"/>
    </row>
    <row r="187" ht="12.75">
      <c r="A187" s="67"/>
    </row>
    <row r="188" ht="12.75">
      <c r="A188" s="67"/>
    </row>
    <row r="189" ht="12.75">
      <c r="A189" s="67"/>
    </row>
    <row r="190" ht="12.75">
      <c r="A190" s="67"/>
    </row>
    <row r="191" ht="12.75">
      <c r="A191" s="67"/>
    </row>
    <row r="192" ht="12.75">
      <c r="A192" s="67"/>
    </row>
    <row r="193" ht="12.75">
      <c r="A193" s="67"/>
    </row>
    <row r="194" ht="12.75">
      <c r="A194" s="67"/>
    </row>
    <row r="195" ht="12.75">
      <c r="A195" s="67"/>
    </row>
    <row r="196" ht="12.75">
      <c r="A196" s="67"/>
    </row>
    <row r="197" ht="12.75">
      <c r="A197" s="67"/>
    </row>
  </sheetData>
  <mergeCells count="10">
    <mergeCell ref="A42:B42"/>
    <mergeCell ref="A41:B41"/>
    <mergeCell ref="E1:G1"/>
    <mergeCell ref="A11:B11"/>
    <mergeCell ref="A39:B39"/>
    <mergeCell ref="A6:C6"/>
    <mergeCell ref="A13:C13"/>
    <mergeCell ref="A3:C3"/>
    <mergeCell ref="A4:C4"/>
    <mergeCell ref="B1:C1"/>
  </mergeCells>
  <printOptions/>
  <pageMargins left="0.5905511811023623" right="0.5905511811023623" top="0.3937007874015748" bottom="0.5905511811023623" header="0.5118110236220472" footer="0.5118110236220472"/>
  <pageSetup horizontalDpi="300" verticalDpi="300" orientation="portrait" paperSize="9" r:id="rId1"/>
  <headerFooter alignWithMargins="0">
    <oddFooter>&amp;CBUDŻET GMINY CHOJNÓW NA ROK 2008 PLAN PRZYCHODÓW I WYDATKÓW GZGKiM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workbookViewId="0" topLeftCell="A1">
      <selection activeCell="A6" sqref="A6:I6"/>
    </sheetView>
  </sheetViews>
  <sheetFormatPr defaultColWidth="9.140625" defaultRowHeight="12.75"/>
  <cols>
    <col min="1" max="1" width="6.28125" style="0" customWidth="1"/>
    <col min="5" max="5" width="22.7109375" style="0" customWidth="1"/>
    <col min="6" max="6" width="4.7109375" style="0" customWidth="1"/>
    <col min="7" max="7" width="8.57421875" style="0" customWidth="1"/>
    <col min="8" max="8" width="5.140625" style="0" customWidth="1"/>
    <col min="9" max="9" width="7.421875" style="0" customWidth="1"/>
    <col min="13" max="13" width="12.57421875" style="0" bestFit="1" customWidth="1"/>
  </cols>
  <sheetData>
    <row r="1" spans="1:8" ht="12.75">
      <c r="A1" s="95"/>
      <c r="E1" s="602" t="s">
        <v>637</v>
      </c>
      <c r="F1" s="602"/>
      <c r="G1" s="602"/>
      <c r="H1" s="602"/>
    </row>
    <row r="2" spans="1:8" ht="12.75">
      <c r="A2" s="95"/>
      <c r="E2" s="602" t="s">
        <v>632</v>
      </c>
      <c r="F2" s="602"/>
      <c r="G2" s="602"/>
      <c r="H2" s="602"/>
    </row>
    <row r="3" spans="1:8" ht="12.75">
      <c r="A3" s="95"/>
      <c r="E3" s="602" t="s">
        <v>635</v>
      </c>
      <c r="F3" s="602"/>
      <c r="G3" s="602"/>
      <c r="H3" s="602"/>
    </row>
    <row r="4" ht="12.75">
      <c r="A4" s="96"/>
    </row>
    <row r="5" ht="12.75">
      <c r="A5" s="96"/>
    </row>
    <row r="6" spans="1:9" ht="63" customHeight="1">
      <c r="A6" s="603" t="s">
        <v>93</v>
      </c>
      <c r="B6" s="603"/>
      <c r="C6" s="603"/>
      <c r="D6" s="603"/>
      <c r="E6" s="603"/>
      <c r="F6" s="603"/>
      <c r="G6" s="603"/>
      <c r="H6" s="603"/>
      <c r="I6" s="603"/>
    </row>
    <row r="7" spans="1:9" ht="27" customHeight="1" thickBot="1">
      <c r="A7" s="99"/>
      <c r="B7" s="99"/>
      <c r="C7" s="99"/>
      <c r="D7" s="99"/>
      <c r="E7" s="99"/>
      <c r="F7" s="99"/>
      <c r="G7" s="99"/>
      <c r="H7" s="99"/>
      <c r="I7" s="99"/>
    </row>
    <row r="8" spans="1:9" ht="54.75" customHeight="1" thickBot="1" thickTop="1">
      <c r="A8" s="97" t="s">
        <v>87</v>
      </c>
      <c r="B8" s="604" t="s">
        <v>94</v>
      </c>
      <c r="C8" s="604"/>
      <c r="D8" s="604"/>
      <c r="E8" s="604"/>
      <c r="F8" s="604" t="s">
        <v>89</v>
      </c>
      <c r="G8" s="604"/>
      <c r="H8" s="604"/>
      <c r="I8" s="605"/>
    </row>
    <row r="9" spans="1:9" ht="39.75" customHeight="1" thickTop="1">
      <c r="A9" s="100" t="s">
        <v>90</v>
      </c>
      <c r="B9" s="628" t="s">
        <v>95</v>
      </c>
      <c r="C9" s="628"/>
      <c r="D9" s="628"/>
      <c r="E9" s="628"/>
      <c r="F9" s="629">
        <v>109800</v>
      </c>
      <c r="G9" s="629"/>
      <c r="H9" s="629"/>
      <c r="I9" s="630"/>
    </row>
    <row r="10" spans="1:9" ht="39.75" customHeight="1">
      <c r="A10" s="101" t="s">
        <v>91</v>
      </c>
      <c r="B10" s="631" t="s">
        <v>96</v>
      </c>
      <c r="C10" s="631"/>
      <c r="D10" s="631"/>
      <c r="E10" s="631"/>
      <c r="F10" s="599">
        <v>4000</v>
      </c>
      <c r="G10" s="599"/>
      <c r="H10" s="599"/>
      <c r="I10" s="600"/>
    </row>
    <row r="11" spans="1:9" ht="39.75" customHeight="1">
      <c r="A11" s="101" t="s">
        <v>98</v>
      </c>
      <c r="B11" s="631" t="s">
        <v>97</v>
      </c>
      <c r="C11" s="631"/>
      <c r="D11" s="631"/>
      <c r="E11" s="631"/>
      <c r="F11" s="599">
        <v>8000</v>
      </c>
      <c r="G11" s="599"/>
      <c r="H11" s="599"/>
      <c r="I11" s="600"/>
    </row>
    <row r="12" spans="1:13" ht="39.75" customHeight="1">
      <c r="A12" s="101" t="s">
        <v>99</v>
      </c>
      <c r="B12" s="631" t="s">
        <v>460</v>
      </c>
      <c r="C12" s="631"/>
      <c r="D12" s="631"/>
      <c r="E12" s="631"/>
      <c r="F12" s="599">
        <v>1330</v>
      </c>
      <c r="G12" s="599"/>
      <c r="H12" s="599"/>
      <c r="I12" s="600"/>
      <c r="M12" s="356"/>
    </row>
    <row r="13" spans="1:9" ht="39.75" customHeight="1">
      <c r="A13" s="101" t="s">
        <v>100</v>
      </c>
      <c r="B13" s="622" t="s">
        <v>461</v>
      </c>
      <c r="C13" s="623"/>
      <c r="D13" s="623"/>
      <c r="E13" s="624"/>
      <c r="F13" s="625">
        <v>5000</v>
      </c>
      <c r="G13" s="626"/>
      <c r="H13" s="626"/>
      <c r="I13" s="627"/>
    </row>
    <row r="14" spans="1:9" ht="39.75" customHeight="1">
      <c r="A14" s="101" t="s">
        <v>101</v>
      </c>
      <c r="B14" s="618" t="s">
        <v>104</v>
      </c>
      <c r="C14" s="618"/>
      <c r="D14" s="618"/>
      <c r="E14" s="618"/>
      <c r="F14" s="599">
        <v>6900</v>
      </c>
      <c r="G14" s="599"/>
      <c r="H14" s="599"/>
      <c r="I14" s="600"/>
    </row>
    <row r="15" spans="1:9" ht="39.75" customHeight="1">
      <c r="A15" s="101" t="s">
        <v>102</v>
      </c>
      <c r="B15" s="618" t="s">
        <v>105</v>
      </c>
      <c r="C15" s="618"/>
      <c r="D15" s="618"/>
      <c r="E15" s="618"/>
      <c r="F15" s="599">
        <v>800</v>
      </c>
      <c r="G15" s="599"/>
      <c r="H15" s="599"/>
      <c r="I15" s="600"/>
    </row>
    <row r="16" spans="1:9" ht="39.75" customHeight="1">
      <c r="A16" s="416" t="s">
        <v>103</v>
      </c>
      <c r="B16" s="618" t="s">
        <v>106</v>
      </c>
      <c r="C16" s="618"/>
      <c r="D16" s="618"/>
      <c r="E16" s="618"/>
      <c r="F16" s="599">
        <v>3200</v>
      </c>
      <c r="G16" s="599"/>
      <c r="H16" s="599"/>
      <c r="I16" s="600"/>
    </row>
    <row r="17" spans="1:9" ht="39.75" customHeight="1" thickBot="1">
      <c r="A17" s="102" t="s">
        <v>219</v>
      </c>
      <c r="B17" s="619" t="s">
        <v>107</v>
      </c>
      <c r="C17" s="619"/>
      <c r="D17" s="619"/>
      <c r="E17" s="619"/>
      <c r="F17" s="620">
        <v>1730</v>
      </c>
      <c r="G17" s="620"/>
      <c r="H17" s="620"/>
      <c r="I17" s="621"/>
    </row>
    <row r="18" spans="1:9" ht="39.75" customHeight="1" thickBot="1" thickTop="1">
      <c r="A18" s="592" t="s">
        <v>61</v>
      </c>
      <c r="B18" s="593"/>
      <c r="C18" s="593"/>
      <c r="D18" s="593"/>
      <c r="E18" s="593"/>
      <c r="F18" s="594">
        <f>SUM(F9:I17)</f>
        <v>140760</v>
      </c>
      <c r="G18" s="594"/>
      <c r="H18" s="594"/>
      <c r="I18" s="595"/>
    </row>
    <row r="19" ht="13.5" thickTop="1"/>
  </sheetData>
  <mergeCells count="26">
    <mergeCell ref="E1:H1"/>
    <mergeCell ref="E2:H2"/>
    <mergeCell ref="E3:H3"/>
    <mergeCell ref="A6:I6"/>
    <mergeCell ref="A18:E18"/>
    <mergeCell ref="F18:I18"/>
    <mergeCell ref="B8:E8"/>
    <mergeCell ref="F8:I8"/>
    <mergeCell ref="B9:E9"/>
    <mergeCell ref="F9:I9"/>
    <mergeCell ref="B10:E10"/>
    <mergeCell ref="F10:I10"/>
    <mergeCell ref="B11:E11"/>
    <mergeCell ref="B12:E12"/>
    <mergeCell ref="F11:I11"/>
    <mergeCell ref="F12:I12"/>
    <mergeCell ref="B14:E14"/>
    <mergeCell ref="B15:E15"/>
    <mergeCell ref="F14:I14"/>
    <mergeCell ref="F15:I15"/>
    <mergeCell ref="B13:E13"/>
    <mergeCell ref="F13:I13"/>
    <mergeCell ref="B16:E16"/>
    <mergeCell ref="B17:E17"/>
    <mergeCell ref="F16:I16"/>
    <mergeCell ref="F17:I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&amp;CBUDŻET GMINY CHOJNÓW 2008R - DOTACJA PODMIOTOWA DLA BIBLIOTEKI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Jolanta Ostrowska</cp:lastModifiedBy>
  <cp:lastPrinted>2007-12-19T07:28:07Z</cp:lastPrinted>
  <dcterms:created xsi:type="dcterms:W3CDTF">2005-10-31T06:56:44Z</dcterms:created>
  <dcterms:modified xsi:type="dcterms:W3CDTF">2007-12-19T07:28:28Z</dcterms:modified>
  <cp:category/>
  <cp:version/>
  <cp:contentType/>
  <cp:contentStatus/>
</cp:coreProperties>
</file>